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10_2.6.20\"/>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I5" i="9" l="1"/>
  <c r="I6" i="9"/>
  <c r="I7" i="9"/>
  <c r="I8" i="9"/>
  <c r="I9" i="9"/>
  <c r="I10" i="9"/>
  <c r="I11" i="9"/>
  <c r="I12" i="9"/>
  <c r="I13" i="9"/>
  <c r="I14" i="9"/>
  <c r="I4" i="9"/>
  <c r="I5" i="5" l="1"/>
  <c r="I6" i="5"/>
  <c r="I7" i="5"/>
  <c r="I8" i="5"/>
  <c r="I9" i="5"/>
  <c r="I10" i="5"/>
  <c r="I11" i="5"/>
  <c r="D14" i="1" s="1"/>
  <c r="I12" i="5"/>
  <c r="D15" i="1" s="1"/>
  <c r="I13" i="5"/>
  <c r="I14" i="5"/>
  <c r="K9" i="1"/>
  <c r="K10" i="1"/>
  <c r="K17" i="1"/>
  <c r="J8" i="1"/>
  <c r="K8" i="1" s="1"/>
  <c r="J9" i="1"/>
  <c r="J10" i="1"/>
  <c r="J11" i="1"/>
  <c r="K11" i="1" s="1"/>
  <c r="J12" i="1"/>
  <c r="K12" i="1" s="1"/>
  <c r="J13" i="1"/>
  <c r="K13" i="1" s="1"/>
  <c r="J14" i="1"/>
  <c r="K14" i="1" s="1"/>
  <c r="J15" i="1"/>
  <c r="K15" i="1" s="1"/>
  <c r="J16" i="1"/>
  <c r="K16" i="1" s="1"/>
  <c r="J17" i="1"/>
  <c r="A14" i="1"/>
  <c r="A15" i="1"/>
  <c r="A16" i="1"/>
  <c r="A17" i="1"/>
  <c r="F8" i="1"/>
  <c r="C11" i="1"/>
  <c r="B14" i="1"/>
  <c r="C15" i="1"/>
  <c r="C16" i="1"/>
  <c r="D16" i="1"/>
  <c r="F16" i="1"/>
  <c r="D17" i="1"/>
  <c r="I5" i="4"/>
  <c r="I6" i="4"/>
  <c r="F9" i="1" s="1"/>
  <c r="I7" i="4"/>
  <c r="F10" i="1" s="1"/>
  <c r="I8" i="4"/>
  <c r="F11" i="1" s="1"/>
  <c r="I9" i="4"/>
  <c r="F12" i="1" s="1"/>
  <c r="I10" i="4"/>
  <c r="F13" i="1" s="1"/>
  <c r="I11" i="4"/>
  <c r="F14" i="1" s="1"/>
  <c r="I12" i="4"/>
  <c r="F15" i="1" s="1"/>
  <c r="I13" i="4"/>
  <c r="I14" i="4"/>
  <c r="F17" i="1" s="1"/>
  <c r="I4" i="4"/>
  <c r="I5" i="3"/>
  <c r="C8" i="1" s="1"/>
  <c r="I6" i="3"/>
  <c r="C9" i="1" s="1"/>
  <c r="I7" i="3"/>
  <c r="C10" i="1" s="1"/>
  <c r="I8" i="3"/>
  <c r="I9" i="3"/>
  <c r="C12" i="1" s="1"/>
  <c r="I10" i="3"/>
  <c r="C13" i="1" s="1"/>
  <c r="I11" i="3"/>
  <c r="C14" i="1" s="1"/>
  <c r="I12" i="3"/>
  <c r="I13" i="3"/>
  <c r="I14" i="3"/>
  <c r="C17" i="1" s="1"/>
  <c r="I5" i="2"/>
  <c r="B8" i="1" s="1"/>
  <c r="I6" i="2"/>
  <c r="B9" i="1" s="1"/>
  <c r="I7" i="2"/>
  <c r="B10" i="1" s="1"/>
  <c r="I8" i="2"/>
  <c r="B11" i="1" s="1"/>
  <c r="I9" i="2"/>
  <c r="B12" i="1" s="1"/>
  <c r="I10" i="2"/>
  <c r="B13" i="1" s="1"/>
  <c r="I11" i="2"/>
  <c r="I12" i="2"/>
  <c r="B15" i="1" s="1"/>
  <c r="I13" i="2"/>
  <c r="B16" i="1" s="1"/>
  <c r="I14" i="2"/>
  <c r="B17" i="1" s="1"/>
  <c r="I4" i="2"/>
  <c r="L17" i="1" l="1"/>
  <c r="L14" i="1"/>
  <c r="L10" i="1"/>
  <c r="F7" i="1"/>
  <c r="J7" i="1"/>
  <c r="K7" i="1" s="1"/>
  <c r="L7" i="1" s="1"/>
  <c r="J6" i="1"/>
  <c r="A10" i="1"/>
  <c r="A11" i="1"/>
  <c r="A12" i="1"/>
  <c r="A13" i="1"/>
  <c r="D13" i="1"/>
  <c r="D12" i="1"/>
  <c r="D11" i="1"/>
  <c r="D10" i="1"/>
  <c r="D9" i="1"/>
  <c r="D8" i="1"/>
  <c r="I4" i="5"/>
  <c r="D7" i="1" s="1"/>
  <c r="I4" i="3"/>
  <c r="C7" i="1" s="1"/>
  <c r="L15" i="1" l="1"/>
  <c r="L8" i="1"/>
  <c r="L11" i="1"/>
  <c r="L16" i="1"/>
  <c r="L12" i="1"/>
  <c r="L9" i="1"/>
  <c r="L13" i="1"/>
  <c r="B7" i="1"/>
  <c r="A8" i="1" l="1"/>
  <c r="A9" i="1"/>
  <c r="A7" i="1"/>
  <c r="E7" i="1" l="1"/>
  <c r="G7" i="1" s="1"/>
  <c r="E10" i="1"/>
  <c r="G10" i="1" s="1"/>
  <c r="E17" i="1"/>
  <c r="G17" i="1" s="1"/>
  <c r="E11" i="1"/>
  <c r="G11" i="1" s="1"/>
  <c r="E13" i="1"/>
  <c r="G13" i="1" s="1"/>
  <c r="N13" i="1" s="1"/>
  <c r="E15" i="1"/>
  <c r="G15" i="1" s="1"/>
  <c r="E12" i="1"/>
  <c r="G12" i="1" s="1"/>
  <c r="E14" i="1"/>
  <c r="G14" i="1" s="1"/>
  <c r="E9" i="1"/>
  <c r="G9" i="1" s="1"/>
  <c r="E8" i="1"/>
  <c r="G8" i="1" s="1"/>
  <c r="E16" i="1"/>
  <c r="G16" i="1" s="1"/>
  <c r="H10" i="1" l="1"/>
  <c r="H11" i="1"/>
  <c r="N7" i="1"/>
  <c r="H7" i="1"/>
  <c r="H15" i="1"/>
  <c r="N15" i="1"/>
  <c r="N10" i="1"/>
  <c r="O10" i="1" s="1"/>
  <c r="N14" i="1"/>
  <c r="H14" i="1"/>
  <c r="N12" i="1"/>
  <c r="H12" i="1"/>
  <c r="H13" i="1"/>
  <c r="N16" i="1"/>
  <c r="H16" i="1"/>
  <c r="H9" i="1"/>
  <c r="N9" i="1"/>
  <c r="N8" i="1"/>
  <c r="H8" i="1"/>
  <c r="H17" i="1"/>
  <c r="N17" i="1"/>
  <c r="N11" i="1"/>
  <c r="O17" i="1" l="1"/>
  <c r="O13" i="1"/>
  <c r="O15" i="1"/>
  <c r="O8" i="1"/>
  <c r="O9" i="1"/>
  <c r="O14" i="1"/>
  <c r="O11" i="1"/>
  <c r="O16" i="1"/>
  <c r="O12" i="1"/>
  <c r="O7" i="1"/>
</calcChain>
</file>

<file path=xl/sharedStrings.xml><?xml version="1.0" encoding="utf-8"?>
<sst xmlns="http://schemas.openxmlformats.org/spreadsheetml/2006/main" count="141" uniqueCount="54">
  <si>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</si>
  <si>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</si>
  <si>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</si>
  <si>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</si>
  <si>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</si>
  <si>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</si>
  <si>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</si>
  <si>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</si>
  <si>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</si>
  <si>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</si>
  <si>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</si>
  <si>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</si>
  <si>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</si>
  <si>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</si>
  <si>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</si>
  <si>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</si>
  <si>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</si>
  <si>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</si>
  <si>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</si>
  <si>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</si>
  <si>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</si>
  <si>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</si>
  <si>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</si>
  <si>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Allied Universal Security</t>
  </si>
  <si>
    <t>Andy Frain Security</t>
  </si>
  <si>
    <t>Base Security &amp; Fire Consultants</t>
  </si>
  <si>
    <t>Blue Shield Security</t>
  </si>
  <si>
    <t>Flores Investments, Inc dba A.I.S.I.</t>
  </si>
  <si>
    <t>Gardaworld</t>
  </si>
  <si>
    <t>Guardian Angels</t>
  </si>
  <si>
    <t>Janisssary</t>
  </si>
  <si>
    <t>J &amp; H Security Enterprises</t>
  </si>
  <si>
    <t>Security2Standard</t>
  </si>
  <si>
    <t>Vets Securiing America</t>
  </si>
  <si>
    <t>RFP 730-20036 Security Guard Services</t>
  </si>
  <si>
    <t xml:space="preserve">University of Houston Evaluation Matrix         
</t>
  </si>
  <si>
    <t>RFP730-20036 Security Guard Services</t>
  </si>
  <si>
    <t>Name</t>
  </si>
  <si>
    <t>Evaluation Due Date</t>
  </si>
  <si>
    <t>January 28, 2020 @ 2:00 PM</t>
  </si>
  <si>
    <t xml:space="preserve">Committee Members: </t>
  </si>
  <si>
    <t xml:space="preserve"> Criteria 1</t>
  </si>
  <si>
    <t xml:space="preserve"> Criteria 2</t>
  </si>
  <si>
    <t xml:space="preserve"> Criteria 3</t>
  </si>
  <si>
    <t xml:space="preserve"> Criteria 4</t>
  </si>
  <si>
    <t xml:space="preserve"> Criteria 5</t>
  </si>
  <si>
    <t>Reputation of vendor and of the vendor's goods and services</t>
  </si>
  <si>
    <t>Ability of vendor's proposal to meet the requirements for UH's solicitation documents, so that any vendor proposal that is non reponsive to the criteia set forth in the solicitation documents shall be rejected.</t>
  </si>
  <si>
    <t>Vendor's past performance with UHS</t>
  </si>
  <si>
    <t>Impact on the ability of UHS to comply with laws and rules relating to Historically Underutilized Businesses (HUB’s)</t>
  </si>
  <si>
    <t>Points (1-5)</t>
  </si>
  <si>
    <t>Non-Disclosure:</t>
  </si>
  <si>
    <t>Updated: 10/19</t>
  </si>
  <si>
    <t xml:space="preserve"> Cost to include regular pay, holiday pay, benefits and uniforms  **ONLY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</si>
</sst>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1"/>
      <color rgb="FF006100"/>
      <name val="Calibri"/>
      <family val="2"/>
      <scheme val="minor"/>
    </font>
    <font>
      <sz val="10"/>
      <color theme="1"/>
      <name val="Arial"/>
      <family val="2"/>
    </font>
    <font>
      <b/>
      <sz val="10"/>
      <color theme="1"/>
      <name val="Arial"/>
      <family val="2"/>
    </font>
    <font>
      <b/>
      <sz val="10"/>
      <color rgb="FF000000"/>
      <name val="Arial"/>
      <family val="2"/>
    </font>
    <font>
      <sz val="9"/>
      <name val="Arial"/>
      <family val="2"/>
    </font>
    <font>
      <u/>
      <sz val="11"/>
      <color theme="10"/>
      <name val="Calibri"/>
      <family val="2"/>
      <scheme val="minor"/>
    </font>
    <font>
      <b/>
      <sz val="8"/>
      <color rgb="FFFF0000"/>
      <name val="Arial"/>
      <family val="2"/>
    </font>
    <font>
      <b/>
      <sz val="8"/>
      <name val="Arial"/>
      <family val="2"/>
    </font>
    <font>
      <b/>
      <sz val="10"/>
      <color rgb="FFFF0000"/>
      <name val="Arial"/>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1">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44" fillId="26" borderId="0" applyNumberFormat="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9" fillId="0" borderId="0" applyNumberFormat="0" applyFill="0" applyBorder="0" applyAlignment="0" applyProtection="0"/>
  </cellStyleXfs>
  <cellXfs count="88">
    <xf numFmtId="0" fontId="0" fillId="0" borderId="0" xfId="0"/>
    <xf numFmtId="0" fontId="0" fillId="0" borderId="0" xfId="0" applyBorder="1"/>
    <xf numFmtId="0" fontId="14" fillId="0" borderId="0" xfId="0" applyFont="1" applyBorder="1" applyAlignment="1"/>
    <xf numFmtId="0" fontId="0" fillId="0" borderId="0" xfId="0" applyBorder="1"/>
    <xf numFmtId="0" fontId="14" fillId="0" borderId="0" xfId="0" applyFont="1" applyBorder="1" applyAlignment="1"/>
    <xf numFmtId="0" fontId="0" fillId="0" borderId="0" xfId="0"/>
    <xf numFmtId="0" fontId="16" fillId="0" borderId="0" xfId="0" applyFont="1"/>
    <xf numFmtId="0" fontId="0" fillId="0" borderId="0" xfId="0"/>
    <xf numFmtId="0" fontId="14" fillId="0" borderId="0" xfId="0" applyFont="1" applyBorder="1" applyAlignment="1">
      <alignment horizontal="left"/>
    </xf>
    <xf numFmtId="0" fontId="37" fillId="0" borderId="10" xfId="47" applyFont="1" applyBorder="1" applyAlignment="1">
      <alignment horizontal="right"/>
    </xf>
    <xf numFmtId="0" fontId="38" fillId="0" borderId="10" xfId="47" applyFont="1" applyBorder="1" applyAlignment="1">
      <alignment horizontal="right"/>
    </xf>
    <xf numFmtId="0" fontId="39" fillId="0" borderId="10" xfId="47" applyFont="1" applyFill="1" applyBorder="1" applyAlignment="1">
      <alignment horizontal="right"/>
    </xf>
    <xf numFmtId="0" fontId="39" fillId="0" borderId="0" xfId="0" applyFont="1" applyFill="1" applyBorder="1"/>
    <xf numFmtId="0" fontId="40" fillId="0" borderId="0" xfId="0" applyFont="1" applyBorder="1" applyAlignment="1">
      <alignment horizontal="left"/>
    </xf>
    <xf numFmtId="0" fontId="40" fillId="25" borderId="0" xfId="0" applyFont="1" applyFill="1" applyAlignment="1"/>
    <xf numFmtId="0" fontId="41" fillId="25" borderId="0" xfId="0" applyFont="1" applyFill="1"/>
    <xf numFmtId="0" fontId="14" fillId="25" borderId="0" xfId="0" applyFont="1" applyFill="1" applyAlignment="1"/>
    <xf numFmtId="0" fontId="15" fillId="25" borderId="0" xfId="0" applyFont="1" applyFill="1"/>
    <xf numFmtId="0" fontId="41" fillId="25" borderId="0" xfId="0" applyFont="1" applyFill="1" applyBorder="1"/>
    <xf numFmtId="0" fontId="15" fillId="25" borderId="0" xfId="0" applyFont="1" applyFill="1" applyBorder="1"/>
    <xf numFmtId="0" fontId="14" fillId="25" borderId="0" xfId="0" applyFont="1" applyFill="1" applyBorder="1"/>
    <xf numFmtId="0" fontId="14" fillId="25" borderId="0" xfId="0" applyFont="1" applyFill="1"/>
    <xf numFmtId="0" fontId="14" fillId="25" borderId="0" xfId="0" applyFont="1" applyFill="1" applyBorder="1" applyAlignment="1">
      <alignment horizontal="left" vertical="center"/>
    </xf>
    <xf numFmtId="0" fontId="14" fillId="25" borderId="0" xfId="0" applyFont="1" applyFill="1" applyBorder="1" applyAlignment="1">
      <alignment horizontal="right" textRotation="90" wrapText="1"/>
    </xf>
    <xf numFmtId="0" fontId="35" fillId="25" borderId="0" xfId="0" applyFont="1" applyFill="1" applyBorder="1" applyAlignment="1">
      <alignment horizontal="right" textRotation="90" wrapText="1"/>
    </xf>
    <xf numFmtId="0" fontId="14" fillId="25" borderId="0" xfId="0" applyFont="1" applyFill="1" applyAlignment="1">
      <alignment horizontal="center" vertical="center"/>
    </xf>
    <xf numFmtId="4" fontId="15" fillId="25" borderId="11" xfId="0" applyNumberFormat="1" applyFont="1" applyFill="1" applyBorder="1" applyAlignment="1">
      <alignment horizontal="right"/>
    </xf>
    <xf numFmtId="4" fontId="36" fillId="25" borderId="11" xfId="0" applyNumberFormat="1" applyFont="1" applyFill="1" applyBorder="1" applyAlignment="1">
      <alignment horizontal="right"/>
    </xf>
    <xf numFmtId="0" fontId="15" fillId="25" borderId="11" xfId="0" applyFont="1" applyFill="1" applyBorder="1" applyAlignment="1">
      <alignment horizontal="right"/>
    </xf>
    <xf numFmtId="4" fontId="15" fillId="25" borderId="11" xfId="0" applyNumberFormat="1" applyFont="1" applyFill="1" applyBorder="1"/>
    <xf numFmtId="0" fontId="15" fillId="25" borderId="11" xfId="0" applyFont="1" applyFill="1" applyBorder="1" applyAlignment="1">
      <alignment horizontal="left"/>
    </xf>
    <xf numFmtId="0" fontId="15" fillId="25" borderId="12" xfId="0" applyFont="1" applyFill="1" applyBorder="1" applyAlignment="1">
      <alignment horizontal="left"/>
    </xf>
    <xf numFmtId="0" fontId="42" fillId="25" borderId="0" xfId="0" applyFont="1" applyFill="1"/>
    <xf numFmtId="0" fontId="35" fillId="24" borderId="14" xfId="0" applyFont="1" applyFill="1" applyBorder="1" applyAlignment="1">
      <alignment horizontal="right" textRotation="90"/>
    </xf>
    <xf numFmtId="0" fontId="36" fillId="24" borderId="13" xfId="0" applyFont="1" applyFill="1" applyBorder="1" applyAlignment="1">
      <alignment horizontal="right"/>
    </xf>
    <xf numFmtId="0" fontId="16" fillId="0" borderId="0" xfId="98" applyFont="1"/>
    <xf numFmtId="0" fontId="16" fillId="0" borderId="0" xfId="98" applyFont="1"/>
    <xf numFmtId="0" fontId="16" fillId="0" borderId="0" xfId="98" applyFont="1"/>
    <xf numFmtId="0" fontId="16" fillId="0" borderId="0" xfId="98" applyFont="1"/>
    <xf numFmtId="0" fontId="43" fillId="0" borderId="10" xfId="103" applyFont="1" applyBorder="1" applyAlignment="1">
      <alignment horizontal="right"/>
    </xf>
    <xf numFmtId="0" fontId="44" fillId="26" borderId="13" xfId="105" applyBorder="1" applyAlignment="1">
      <alignment horizontal="right"/>
    </xf>
    <xf numFmtId="0" fontId="16" fillId="0" borderId="0" xfId="98" applyFont="1"/>
    <xf numFmtId="0" fontId="16" fillId="0" borderId="0" xfId="98" applyFont="1"/>
    <xf numFmtId="0" fontId="16" fillId="0" borderId="0" xfId="98" applyFont="1"/>
    <xf numFmtId="0" fontId="14" fillId="25" borderId="0" xfId="98" applyFont="1" applyFill="1" applyAlignment="1">
      <alignment wrapText="1"/>
    </xf>
    <xf numFmtId="0" fontId="16" fillId="25" borderId="0" xfId="98" applyFont="1" applyFill="1"/>
    <xf numFmtId="0" fontId="15" fillId="25" borderId="0" xfId="98" applyFont="1" applyFill="1"/>
    <xf numFmtId="0" fontId="45" fillId="25" borderId="0" xfId="109" applyFont="1" applyFill="1" applyBorder="1" applyAlignment="1"/>
    <xf numFmtId="0" fontId="46" fillId="25" borderId="0" xfId="109" applyFont="1" applyFill="1" applyBorder="1" applyAlignment="1"/>
    <xf numFmtId="0" fontId="47" fillId="0" borderId="0" xfId="109" applyFont="1" applyAlignment="1">
      <alignment horizontal="left"/>
    </xf>
    <xf numFmtId="0" fontId="48" fillId="25" borderId="0" xfId="98" applyFont="1" applyFill="1" applyBorder="1"/>
    <xf numFmtId="0" fontId="49" fillId="25" borderId="0" xfId="110" applyFill="1" applyBorder="1"/>
    <xf numFmtId="0" fontId="16" fillId="25" borderId="0" xfId="98" applyFont="1" applyFill="1" applyAlignment="1">
      <alignment horizontal="center"/>
    </xf>
    <xf numFmtId="0" fontId="51" fillId="25" borderId="0" xfId="98" applyFont="1" applyFill="1" applyAlignment="1">
      <alignment wrapText="1"/>
    </xf>
    <xf numFmtId="0" fontId="51" fillId="25" borderId="0" xfId="98" applyFont="1" applyFill="1" applyAlignment="1">
      <alignment horizontal="center" wrapText="1"/>
    </xf>
    <xf numFmtId="0" fontId="41" fillId="25" borderId="11" xfId="98" applyFont="1" applyFill="1" applyBorder="1" applyAlignment="1">
      <alignment wrapText="1"/>
    </xf>
    <xf numFmtId="0" fontId="41" fillId="25" borderId="12" xfId="98" applyFont="1" applyFill="1" applyBorder="1" applyAlignment="1">
      <alignment wrapText="1"/>
    </xf>
    <xf numFmtId="0" fontId="16" fillId="29" borderId="0" xfId="98" applyFont="1" applyFill="1" applyBorder="1"/>
    <xf numFmtId="0" fontId="16" fillId="29" borderId="24" xfId="98" applyFont="1" applyFill="1" applyBorder="1"/>
    <xf numFmtId="0" fontId="16" fillId="25" borderId="10" xfId="98" applyFont="1" applyFill="1" applyBorder="1"/>
    <xf numFmtId="0" fontId="52" fillId="25" borderId="0" xfId="98" applyFont="1" applyFill="1"/>
    <xf numFmtId="0" fontId="16" fillId="25" borderId="0" xfId="98" applyFont="1" applyFill="1" applyAlignment="1">
      <alignment wrapText="1"/>
    </xf>
    <xf numFmtId="0" fontId="42" fillId="25" borderId="0" xfId="98" applyFont="1" applyFill="1"/>
    <xf numFmtId="0" fontId="38" fillId="0" borderId="10" xfId="47" applyFont="1" applyBorder="1" applyAlignment="1">
      <alignment horizontal="left"/>
    </xf>
    <xf numFmtId="0" fontId="43" fillId="0" borderId="0" xfId="98" applyFont="1" applyAlignment="1">
      <alignment horizontal="left"/>
    </xf>
    <xf numFmtId="0" fontId="40" fillId="25" borderId="0" xfId="0" applyFont="1" applyFill="1" applyAlignment="1">
      <alignment horizontal="right"/>
    </xf>
    <xf numFmtId="0" fontId="40" fillId="25" borderId="0" xfId="0" applyFont="1" applyFill="1" applyBorder="1" applyAlignment="1">
      <alignment horizontal="right"/>
    </xf>
    <xf numFmtId="0" fontId="40" fillId="0" borderId="0" xfId="0" applyFont="1" applyFill="1" applyAlignment="1">
      <alignment horizontal="left"/>
    </xf>
    <xf numFmtId="0" fontId="16" fillId="27" borderId="22" xfId="98" applyFont="1" applyFill="1" applyBorder="1" applyAlignment="1">
      <alignment horizontal="center"/>
    </xf>
    <xf numFmtId="0" fontId="16" fillId="27" borderId="12" xfId="98" applyFont="1" applyFill="1" applyBorder="1" applyAlignment="1">
      <alignment horizontal="center"/>
    </xf>
    <xf numFmtId="0" fontId="16" fillId="27" borderId="23" xfId="98" applyFont="1" applyFill="1" applyBorder="1" applyAlignment="1">
      <alignment horizontal="center"/>
    </xf>
    <xf numFmtId="0" fontId="51" fillId="24" borderId="18" xfId="98" applyFont="1" applyFill="1" applyBorder="1" applyAlignment="1">
      <alignment horizontal="center" wrapText="1"/>
    </xf>
    <xf numFmtId="0" fontId="51" fillId="24" borderId="19" xfId="98" applyFont="1" applyFill="1" applyBorder="1" applyAlignment="1">
      <alignment horizontal="center" wrapText="1"/>
    </xf>
    <xf numFmtId="0" fontId="51" fillId="24" borderId="20" xfId="98" applyFont="1" applyFill="1" applyBorder="1" applyAlignment="1">
      <alignment horizontal="center" wrapText="1"/>
    </xf>
    <xf numFmtId="0" fontId="16" fillId="27" borderId="13" xfId="98" applyFont="1" applyFill="1" applyBorder="1" applyAlignment="1">
      <alignment horizontal="center"/>
    </xf>
    <xf numFmtId="0" fontId="16" fillId="27" borderId="11" xfId="98" applyFont="1" applyFill="1" applyBorder="1" applyAlignment="1">
      <alignment horizontal="center"/>
    </xf>
    <xf numFmtId="0" fontId="16" fillId="27" borderId="21" xfId="98" applyFont="1" applyFill="1" applyBorder="1" applyAlignment="1">
      <alignment horizontal="center"/>
    </xf>
    <xf numFmtId="0" fontId="43" fillId="28" borderId="15" xfId="98" applyFont="1" applyFill="1" applyBorder="1" applyAlignment="1">
      <alignment horizontal="left"/>
    </xf>
    <xf numFmtId="0" fontId="43" fillId="28" borderId="16" xfId="98" applyFont="1" applyFill="1" applyBorder="1" applyAlignment="1">
      <alignment horizontal="left"/>
    </xf>
    <xf numFmtId="0" fontId="43" fillId="28" borderId="17" xfId="98" applyFont="1" applyFill="1" applyBorder="1" applyAlignment="1">
      <alignment horizontal="left"/>
    </xf>
    <xf numFmtId="0" fontId="50" fillId="25" borderId="15" xfId="98" applyFont="1" applyFill="1" applyBorder="1" applyAlignment="1">
      <alignment horizontal="left" vertical="top" wrapText="1"/>
    </xf>
    <xf numFmtId="0" fontId="42" fillId="25" borderId="16" xfId="98" applyFont="1" applyFill="1" applyBorder="1" applyAlignment="1">
      <alignment horizontal="left" vertical="top" wrapText="1"/>
    </xf>
    <xf numFmtId="0" fontId="42" fillId="25" borderId="17" xfId="98" applyFont="1" applyFill="1" applyBorder="1" applyAlignment="1">
      <alignment horizontal="left" vertical="top" wrapText="1"/>
    </xf>
    <xf numFmtId="0" fontId="42" fillId="25" borderId="15" xfId="98" applyFont="1" applyFill="1" applyBorder="1" applyAlignment="1">
      <alignment horizontal="left" vertical="top" wrapText="1"/>
    </xf>
    <xf numFmtId="0" fontId="14" fillId="25" borderId="0" xfId="98" applyFont="1" applyFill="1" applyAlignment="1">
      <alignment horizontal="left" wrapText="1"/>
    </xf>
    <xf numFmtId="0" fontId="14" fillId="25" borderId="0" xfId="98" applyFont="1" applyFill="1" applyAlignment="1">
      <alignment horizontal="left"/>
    </xf>
    <xf numFmtId="0" fontId="16" fillId="27" borderId="0" xfId="109" applyFont="1" applyFill="1" applyBorder="1" applyAlignment="1">
      <alignment horizontal="center"/>
    </xf>
    <xf numFmtId="164" fontId="45" fillId="0" borderId="0" xfId="109" applyNumberFormat="1" applyFont="1" applyFill="1" applyBorder="1" applyAlignment="1">
      <alignment horizontal="center"/>
    </xf>
  </cellXfs>
  <cellStyles count="11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105"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0"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12" xfId="107"/>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6"/>
    <cellStyle name="Normal 9" xfId="109"/>
    <cellStyle name="Note 2" xfId="5"/>
    <cellStyle name="Note 3" xfId="89"/>
    <cellStyle name="Note 4" xfId="42"/>
    <cellStyle name="Note 4 2" xfId="99"/>
    <cellStyle name="Output 2" xfId="84"/>
    <cellStyle name="Output 3" xfId="43"/>
    <cellStyle name="Percent 2" xfId="101"/>
    <cellStyle name="Percent 3" xfId="104"/>
    <cellStyle name="Percent 4" xfId="108"/>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9525</xdr:colOff>
      <xdr:row>34</xdr:row>
      <xdr:rowOff>9525</xdr:rowOff>
    </xdr:from>
    <xdr:ext cx="6800850" cy="3533775"/>
    <xdr:sp macro="" textlink="">
      <xdr:nvSpPr>
        <xdr:cNvPr id="2" name="TextBox 1"/>
        <xdr:cNvSpPr txBox="1"/>
      </xdr:nvSpPr>
      <xdr:spPr>
        <a:xfrm>
          <a:off x="9525" y="678180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0</xdr:col>
      <xdr:colOff>0</xdr:colOff>
      <xdr:row>4</xdr:row>
      <xdr:rowOff>142875</xdr:rowOff>
    </xdr:from>
    <xdr:ext cx="3918252" cy="1839158"/>
    <xdr:sp macro="" textlink="">
      <xdr:nvSpPr>
        <xdr:cNvPr id="3" name="TextBox 2"/>
        <xdr:cNvSpPr txBox="1"/>
      </xdr:nvSpPr>
      <xdr:spPr>
        <a:xfrm>
          <a:off x="0" y="895350"/>
          <a:ext cx="3918252" cy="1839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I22" sqref="I22"/>
    </sheetView>
  </sheetViews>
  <sheetFormatPr defaultRowHeight="12.75" x14ac:dyDescent="0.2"/>
  <cols>
    <col min="1" max="3" width="9.42578125" customWidth="1"/>
    <col min="4" max="7" width="8.85546875" customWidth="1"/>
    <col min="8" max="8" width="8.85546875" style="7" customWidth="1"/>
    <col min="9" max="9" width="9.42578125" customWidth="1"/>
  </cols>
  <sheetData>
    <row r="1" spans="1:12" ht="15.75" x14ac:dyDescent="0.25">
      <c r="A1" s="13" t="s">
        <v>0</v>
      </c>
      <c r="B1" s="8"/>
      <c r="C1" s="8"/>
      <c r="D1" s="8"/>
      <c r="E1" s="4"/>
      <c r="F1" s="4"/>
      <c r="G1" s="4"/>
      <c r="H1" s="4"/>
      <c r="I1" s="4"/>
    </row>
    <row r="2" spans="1:12" ht="15.75" x14ac:dyDescent="0.25">
      <c r="A2" s="2"/>
      <c r="B2" s="1"/>
      <c r="C2" s="3"/>
      <c r="D2" s="3"/>
      <c r="E2" s="3"/>
      <c r="F2" s="3"/>
      <c r="G2" s="3"/>
      <c r="H2" s="3"/>
      <c r="I2" s="3"/>
      <c r="J2" s="3"/>
      <c r="K2" s="3"/>
    </row>
    <row r="3" spans="1:12" s="6" customFormat="1" x14ac:dyDescent="0.2">
      <c r="A3" s="63"/>
      <c r="B3" s="63"/>
      <c r="C3" s="63"/>
      <c r="D3" s="9" t="s">
        <v>7</v>
      </c>
      <c r="E3" s="10" t="s">
        <v>8</v>
      </c>
      <c r="F3" s="10" t="s">
        <v>9</v>
      </c>
      <c r="G3" s="10" t="s">
        <v>10</v>
      </c>
      <c r="H3" s="10" t="s">
        <v>11</v>
      </c>
      <c r="I3" s="11" t="s">
        <v>12</v>
      </c>
    </row>
    <row r="4" spans="1:12" x14ac:dyDescent="0.2">
      <c r="A4" s="64" t="s">
        <v>23</v>
      </c>
      <c r="B4" s="64"/>
      <c r="C4" s="64"/>
      <c r="D4" s="35">
        <v>0</v>
      </c>
      <c r="E4" s="35">
        <v>2</v>
      </c>
      <c r="F4" s="35">
        <v>16</v>
      </c>
      <c r="G4" s="35">
        <v>2</v>
      </c>
      <c r="H4" s="35">
        <v>8</v>
      </c>
      <c r="I4" s="12">
        <f>SUM(D4:H4)</f>
        <v>28</v>
      </c>
    </row>
    <row r="5" spans="1:12" x14ac:dyDescent="0.2">
      <c r="A5" s="64" t="s">
        <v>24</v>
      </c>
      <c r="B5" s="64"/>
      <c r="C5" s="64"/>
      <c r="D5" s="35">
        <v>0</v>
      </c>
      <c r="E5" s="35">
        <v>2</v>
      </c>
      <c r="F5" s="35">
        <v>16</v>
      </c>
      <c r="G5" s="35">
        <v>2</v>
      </c>
      <c r="H5" s="35">
        <v>8</v>
      </c>
      <c r="I5" s="12">
        <f t="shared" ref="I5:I14" si="0">SUM(D5:H5)</f>
        <v>28</v>
      </c>
      <c r="L5" s="5"/>
    </row>
    <row r="6" spans="1:12" x14ac:dyDescent="0.2">
      <c r="A6" s="64" t="s">
        <v>25</v>
      </c>
      <c r="B6" s="64"/>
      <c r="C6" s="64"/>
      <c r="D6" s="35">
        <v>0</v>
      </c>
      <c r="E6" s="35">
        <v>8</v>
      </c>
      <c r="F6" s="35">
        <v>24</v>
      </c>
      <c r="G6" s="35">
        <v>4</v>
      </c>
      <c r="H6" s="35">
        <v>16</v>
      </c>
      <c r="I6" s="12">
        <f t="shared" si="0"/>
        <v>52</v>
      </c>
      <c r="L6" s="5"/>
    </row>
    <row r="7" spans="1:12" x14ac:dyDescent="0.2">
      <c r="A7" s="64" t="s">
        <v>26</v>
      </c>
      <c r="B7" s="64"/>
      <c r="C7" s="64"/>
      <c r="D7" s="35">
        <v>0</v>
      </c>
      <c r="E7" s="35">
        <v>6</v>
      </c>
      <c r="F7" s="35">
        <v>24</v>
      </c>
      <c r="G7" s="35">
        <v>4</v>
      </c>
      <c r="H7" s="35">
        <v>12</v>
      </c>
      <c r="I7" s="12">
        <f t="shared" si="0"/>
        <v>46</v>
      </c>
    </row>
    <row r="8" spans="1:12" x14ac:dyDescent="0.2">
      <c r="A8" s="64" t="s">
        <v>27</v>
      </c>
      <c r="B8" s="64"/>
      <c r="C8" s="64"/>
      <c r="D8" s="35">
        <v>0</v>
      </c>
      <c r="E8" s="35">
        <v>8</v>
      </c>
      <c r="F8" s="35">
        <v>24</v>
      </c>
      <c r="G8" s="35">
        <v>4</v>
      </c>
      <c r="H8" s="35">
        <v>12</v>
      </c>
      <c r="I8" s="12">
        <f t="shared" si="0"/>
        <v>48</v>
      </c>
    </row>
    <row r="9" spans="1:12" x14ac:dyDescent="0.2">
      <c r="A9" s="64" t="s">
        <v>28</v>
      </c>
      <c r="B9" s="64"/>
      <c r="C9" s="64"/>
      <c r="D9" s="35">
        <v>0</v>
      </c>
      <c r="E9" s="35">
        <v>6</v>
      </c>
      <c r="F9" s="35">
        <v>24</v>
      </c>
      <c r="G9" s="35">
        <v>4</v>
      </c>
      <c r="H9" s="35">
        <v>12</v>
      </c>
      <c r="I9" s="12">
        <f t="shared" si="0"/>
        <v>46</v>
      </c>
    </row>
    <row r="10" spans="1:12" x14ac:dyDescent="0.2">
      <c r="A10" s="64" t="s">
        <v>29</v>
      </c>
      <c r="B10" s="64"/>
      <c r="C10" s="64"/>
      <c r="D10" s="35">
        <v>0</v>
      </c>
      <c r="E10" s="35">
        <v>8</v>
      </c>
      <c r="F10" s="35">
        <v>32</v>
      </c>
      <c r="G10" s="35">
        <v>4</v>
      </c>
      <c r="H10" s="35">
        <v>16</v>
      </c>
      <c r="I10" s="12">
        <f t="shared" si="0"/>
        <v>60</v>
      </c>
    </row>
    <row r="11" spans="1:12" x14ac:dyDescent="0.2">
      <c r="A11" s="64" t="s">
        <v>30</v>
      </c>
      <c r="B11" s="64"/>
      <c r="C11" s="64"/>
      <c r="D11" s="35">
        <v>0</v>
      </c>
      <c r="E11" s="35">
        <v>8</v>
      </c>
      <c r="F11" s="35">
        <v>32</v>
      </c>
      <c r="G11" s="35">
        <v>4</v>
      </c>
      <c r="H11" s="35">
        <v>16</v>
      </c>
      <c r="I11" s="12">
        <f t="shared" si="0"/>
        <v>60</v>
      </c>
    </row>
    <row r="12" spans="1:12" x14ac:dyDescent="0.2">
      <c r="A12" s="64" t="s">
        <v>31</v>
      </c>
      <c r="B12" s="64"/>
      <c r="C12" s="64"/>
      <c r="D12" s="35">
        <v>0</v>
      </c>
      <c r="E12" s="35">
        <v>8</v>
      </c>
      <c r="F12" s="35">
        <v>24</v>
      </c>
      <c r="G12" s="35">
        <v>4</v>
      </c>
      <c r="H12" s="35">
        <v>12</v>
      </c>
      <c r="I12" s="12">
        <f t="shared" si="0"/>
        <v>48</v>
      </c>
    </row>
    <row r="13" spans="1:12" x14ac:dyDescent="0.2">
      <c r="A13" s="64" t="s">
        <v>32</v>
      </c>
      <c r="B13" s="64"/>
      <c r="C13" s="64"/>
      <c r="D13" s="35">
        <v>0</v>
      </c>
      <c r="E13" s="35">
        <v>6</v>
      </c>
      <c r="F13" s="35">
        <v>24</v>
      </c>
      <c r="G13" s="35">
        <v>4</v>
      </c>
      <c r="H13" s="35">
        <v>12</v>
      </c>
      <c r="I13" s="12">
        <f t="shared" si="0"/>
        <v>46</v>
      </c>
    </row>
    <row r="14" spans="1:12" x14ac:dyDescent="0.2">
      <c r="A14" s="64" t="s">
        <v>33</v>
      </c>
      <c r="B14" s="64"/>
      <c r="C14" s="64"/>
      <c r="D14" s="35">
        <v>0</v>
      </c>
      <c r="E14" s="35">
        <v>6</v>
      </c>
      <c r="F14" s="35">
        <v>24</v>
      </c>
      <c r="G14" s="35">
        <v>4</v>
      </c>
      <c r="H14" s="35">
        <v>12</v>
      </c>
      <c r="I14" s="12">
        <f t="shared" si="0"/>
        <v>46</v>
      </c>
    </row>
  </sheetData>
  <mergeCells count="12">
    <mergeCell ref="A3:C3"/>
    <mergeCell ref="A14:C14"/>
    <mergeCell ref="A13:C13"/>
    <mergeCell ref="A4:C4"/>
    <mergeCell ref="A5:C5"/>
    <mergeCell ref="A6:C6"/>
    <mergeCell ref="A7:C7"/>
    <mergeCell ref="A8:C8"/>
    <mergeCell ref="A9:C9"/>
    <mergeCell ref="A10:C10"/>
    <mergeCell ref="A11:C11"/>
    <mergeCell ref="A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K45" sqref="K45"/>
    </sheetView>
  </sheetViews>
  <sheetFormatPr defaultRowHeight="12.75" x14ac:dyDescent="0.2"/>
  <sheetData>
    <row r="1" spans="1:9" ht="15.75" x14ac:dyDescent="0.25">
      <c r="A1" s="13" t="s">
        <v>0</v>
      </c>
      <c r="B1" s="8"/>
      <c r="C1" s="8"/>
      <c r="D1" s="8"/>
      <c r="E1" s="4"/>
      <c r="F1" s="4"/>
      <c r="G1" s="4"/>
      <c r="H1" s="4"/>
      <c r="I1" s="4"/>
    </row>
    <row r="2" spans="1:9" ht="15.75" x14ac:dyDescent="0.25">
      <c r="A2" s="4"/>
      <c r="B2" s="3"/>
      <c r="C2" s="3"/>
      <c r="D2" s="3"/>
      <c r="E2" s="3"/>
      <c r="F2" s="3"/>
      <c r="G2" s="3"/>
      <c r="H2" s="3"/>
      <c r="I2" s="3"/>
    </row>
    <row r="3" spans="1:9" x14ac:dyDescent="0.2">
      <c r="A3" s="63"/>
      <c r="B3" s="63"/>
      <c r="C3" s="63"/>
      <c r="D3" s="9" t="s">
        <v>7</v>
      </c>
      <c r="E3" s="10" t="s">
        <v>8</v>
      </c>
      <c r="F3" s="10" t="s">
        <v>9</v>
      </c>
      <c r="G3" s="10" t="s">
        <v>10</v>
      </c>
      <c r="H3" s="10" t="s">
        <v>11</v>
      </c>
      <c r="I3" s="11" t="s">
        <v>12</v>
      </c>
    </row>
    <row r="4" spans="1:9" x14ac:dyDescent="0.2">
      <c r="A4" s="64" t="s">
        <v>23</v>
      </c>
      <c r="B4" s="64"/>
      <c r="C4" s="64"/>
      <c r="D4" s="36">
        <v>0</v>
      </c>
      <c r="E4" s="36">
        <v>2</v>
      </c>
      <c r="F4" s="36">
        <v>24</v>
      </c>
      <c r="G4" s="36">
        <v>2</v>
      </c>
      <c r="H4" s="36">
        <v>4</v>
      </c>
      <c r="I4" s="12">
        <f>SUM(D4:H4)</f>
        <v>32</v>
      </c>
    </row>
    <row r="5" spans="1:9" x14ac:dyDescent="0.2">
      <c r="A5" s="64" t="s">
        <v>24</v>
      </c>
      <c r="B5" s="64"/>
      <c r="C5" s="64"/>
      <c r="D5" s="36">
        <v>0</v>
      </c>
      <c r="E5" s="36">
        <v>6</v>
      </c>
      <c r="F5" s="36">
        <v>24</v>
      </c>
      <c r="G5" s="36">
        <v>4</v>
      </c>
      <c r="H5" s="36">
        <v>20</v>
      </c>
      <c r="I5" s="12">
        <f t="shared" ref="I5:I14" si="0">SUM(D5:H5)</f>
        <v>54</v>
      </c>
    </row>
    <row r="6" spans="1:9" x14ac:dyDescent="0.2">
      <c r="A6" s="64" t="s">
        <v>25</v>
      </c>
      <c r="B6" s="64"/>
      <c r="C6" s="64"/>
      <c r="D6" s="36">
        <v>0</v>
      </c>
      <c r="E6" s="36">
        <v>2</v>
      </c>
      <c r="F6" s="36">
        <v>24</v>
      </c>
      <c r="G6" s="36">
        <v>2</v>
      </c>
      <c r="H6" s="36">
        <v>20</v>
      </c>
      <c r="I6" s="12">
        <f t="shared" si="0"/>
        <v>48</v>
      </c>
    </row>
    <row r="7" spans="1:9" x14ac:dyDescent="0.2">
      <c r="A7" s="64" t="s">
        <v>26</v>
      </c>
      <c r="B7" s="64"/>
      <c r="C7" s="64"/>
      <c r="D7" s="36">
        <v>0</v>
      </c>
      <c r="E7" s="36">
        <v>2</v>
      </c>
      <c r="F7" s="36">
        <v>8</v>
      </c>
      <c r="G7" s="36">
        <v>2</v>
      </c>
      <c r="H7" s="36">
        <v>4</v>
      </c>
      <c r="I7" s="12">
        <f t="shared" si="0"/>
        <v>16</v>
      </c>
    </row>
    <row r="8" spans="1:9" x14ac:dyDescent="0.2">
      <c r="A8" s="64" t="s">
        <v>27</v>
      </c>
      <c r="B8" s="64"/>
      <c r="C8" s="64"/>
      <c r="D8" s="36">
        <v>0</v>
      </c>
      <c r="E8" s="36">
        <v>2</v>
      </c>
      <c r="F8" s="36">
        <v>24</v>
      </c>
      <c r="G8" s="36">
        <v>2</v>
      </c>
      <c r="H8" s="36">
        <v>20</v>
      </c>
      <c r="I8" s="12">
        <f t="shared" si="0"/>
        <v>48</v>
      </c>
    </row>
    <row r="9" spans="1:9" x14ac:dyDescent="0.2">
      <c r="A9" s="64" t="s">
        <v>28</v>
      </c>
      <c r="B9" s="64"/>
      <c r="C9" s="64"/>
      <c r="D9" s="36">
        <v>0</v>
      </c>
      <c r="E9" s="36">
        <v>2</v>
      </c>
      <c r="F9" s="36">
        <v>24</v>
      </c>
      <c r="G9" s="36">
        <v>2</v>
      </c>
      <c r="H9" s="36">
        <v>4</v>
      </c>
      <c r="I9" s="12">
        <f t="shared" si="0"/>
        <v>32</v>
      </c>
    </row>
    <row r="10" spans="1:9" x14ac:dyDescent="0.2">
      <c r="A10" s="64" t="s">
        <v>29</v>
      </c>
      <c r="B10" s="64"/>
      <c r="C10" s="64"/>
      <c r="D10" s="36">
        <v>0</v>
      </c>
      <c r="E10" s="36">
        <v>6</v>
      </c>
      <c r="F10" s="36">
        <v>24</v>
      </c>
      <c r="G10" s="36">
        <v>6</v>
      </c>
      <c r="H10" s="36">
        <v>20</v>
      </c>
      <c r="I10" s="12">
        <f t="shared" si="0"/>
        <v>56</v>
      </c>
    </row>
    <row r="11" spans="1:9" x14ac:dyDescent="0.2">
      <c r="A11" s="64" t="s">
        <v>30</v>
      </c>
      <c r="B11" s="64"/>
      <c r="C11" s="64"/>
      <c r="D11" s="36">
        <v>0</v>
      </c>
      <c r="E11" s="36">
        <v>2</v>
      </c>
      <c r="F11" s="36">
        <v>24</v>
      </c>
      <c r="G11" s="36">
        <v>2</v>
      </c>
      <c r="H11" s="36">
        <v>20</v>
      </c>
      <c r="I11" s="12">
        <f t="shared" si="0"/>
        <v>48</v>
      </c>
    </row>
    <row r="12" spans="1:9" x14ac:dyDescent="0.2">
      <c r="A12" s="64" t="s">
        <v>31</v>
      </c>
      <c r="B12" s="64"/>
      <c r="C12" s="64"/>
      <c r="D12" s="36">
        <v>0</v>
      </c>
      <c r="E12" s="36">
        <v>2</v>
      </c>
      <c r="F12" s="36">
        <v>24</v>
      </c>
      <c r="G12" s="36">
        <v>2</v>
      </c>
      <c r="H12" s="36">
        <v>20</v>
      </c>
      <c r="I12" s="12">
        <f t="shared" si="0"/>
        <v>48</v>
      </c>
    </row>
    <row r="13" spans="1:9" x14ac:dyDescent="0.2">
      <c r="A13" s="64" t="s">
        <v>32</v>
      </c>
      <c r="B13" s="64"/>
      <c r="C13" s="64"/>
      <c r="D13" s="36">
        <v>0</v>
      </c>
      <c r="E13" s="36">
        <v>2</v>
      </c>
      <c r="F13" s="36">
        <v>16</v>
      </c>
      <c r="G13" s="36">
        <v>2</v>
      </c>
      <c r="H13" s="36">
        <v>4</v>
      </c>
      <c r="I13" s="12">
        <f t="shared" si="0"/>
        <v>24</v>
      </c>
    </row>
    <row r="14" spans="1:9" x14ac:dyDescent="0.2">
      <c r="A14" s="64" t="s">
        <v>33</v>
      </c>
      <c r="B14" s="64"/>
      <c r="C14" s="64"/>
      <c r="D14" s="36">
        <v>0</v>
      </c>
      <c r="E14" s="36">
        <v>2</v>
      </c>
      <c r="F14" s="36">
        <v>24</v>
      </c>
      <c r="G14" s="36">
        <v>2</v>
      </c>
      <c r="H14" s="36">
        <v>12</v>
      </c>
      <c r="I14" s="12">
        <f t="shared" si="0"/>
        <v>40</v>
      </c>
    </row>
  </sheetData>
  <mergeCells count="12">
    <mergeCell ref="A3:C3"/>
    <mergeCell ref="A14:C14"/>
    <mergeCell ref="A13:C13"/>
    <mergeCell ref="A4:C4"/>
    <mergeCell ref="A5:C5"/>
    <mergeCell ref="A6:C6"/>
    <mergeCell ref="A7:C7"/>
    <mergeCell ref="A8:C8"/>
    <mergeCell ref="A9:C9"/>
    <mergeCell ref="A10:C10"/>
    <mergeCell ref="A11:C11"/>
    <mergeCell ref="A12: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J42" sqref="J42"/>
    </sheetView>
  </sheetViews>
  <sheetFormatPr defaultRowHeight="12.75" x14ac:dyDescent="0.2"/>
  <sheetData>
    <row r="1" spans="1:10" ht="15.75" x14ac:dyDescent="0.25">
      <c r="A1" s="13" t="s">
        <v>0</v>
      </c>
      <c r="B1" s="8"/>
      <c r="C1" s="8"/>
      <c r="D1" s="8"/>
      <c r="E1" s="4"/>
      <c r="F1" s="4"/>
      <c r="G1" s="4"/>
      <c r="H1" s="4"/>
      <c r="I1" s="4"/>
      <c r="J1" s="7"/>
    </row>
    <row r="2" spans="1:10" ht="15.75" x14ac:dyDescent="0.25">
      <c r="A2" s="4"/>
      <c r="B2" s="3"/>
      <c r="C2" s="3"/>
      <c r="D2" s="3"/>
      <c r="E2" s="3"/>
      <c r="F2" s="3"/>
      <c r="G2" s="3"/>
      <c r="H2" s="3"/>
      <c r="I2" s="3"/>
      <c r="J2" s="3"/>
    </row>
    <row r="3" spans="1:10" x14ac:dyDescent="0.2">
      <c r="A3" s="63"/>
      <c r="B3" s="63"/>
      <c r="C3" s="63"/>
      <c r="D3" s="9" t="s">
        <v>7</v>
      </c>
      <c r="E3" s="10" t="s">
        <v>8</v>
      </c>
      <c r="F3" s="10" t="s">
        <v>9</v>
      </c>
      <c r="G3" s="10" t="s">
        <v>10</v>
      </c>
      <c r="H3" s="10" t="s">
        <v>11</v>
      </c>
      <c r="I3" s="11" t="s">
        <v>12</v>
      </c>
      <c r="J3" s="6"/>
    </row>
    <row r="4" spans="1:10" x14ac:dyDescent="0.2">
      <c r="A4" s="64" t="s">
        <v>23</v>
      </c>
      <c r="B4" s="64"/>
      <c r="C4" s="64"/>
      <c r="D4" s="38">
        <v>0</v>
      </c>
      <c r="E4" s="38">
        <v>4</v>
      </c>
      <c r="F4" s="38">
        <v>16</v>
      </c>
      <c r="G4" s="38">
        <v>2</v>
      </c>
      <c r="H4" s="38">
        <v>8</v>
      </c>
      <c r="I4" s="12">
        <f>SUM(D4:H4)</f>
        <v>30</v>
      </c>
      <c r="J4" s="7"/>
    </row>
    <row r="5" spans="1:10" x14ac:dyDescent="0.2">
      <c r="A5" s="64" t="s">
        <v>24</v>
      </c>
      <c r="B5" s="64"/>
      <c r="C5" s="64"/>
      <c r="D5" s="38">
        <v>0</v>
      </c>
      <c r="E5" s="38">
        <v>4.4000000000000004</v>
      </c>
      <c r="F5" s="38">
        <v>17.600000000000001</v>
      </c>
      <c r="G5" s="38">
        <v>4.2</v>
      </c>
      <c r="H5" s="38">
        <v>8.4</v>
      </c>
      <c r="I5" s="12">
        <f t="shared" ref="I5:I14" si="0">SUM(D5:H5)</f>
        <v>34.6</v>
      </c>
      <c r="J5" s="7"/>
    </row>
    <row r="6" spans="1:10" x14ac:dyDescent="0.2">
      <c r="A6" s="64" t="s">
        <v>25</v>
      </c>
      <c r="B6" s="64"/>
      <c r="C6" s="64"/>
      <c r="D6" s="38">
        <v>0</v>
      </c>
      <c r="E6" s="38">
        <v>5</v>
      </c>
      <c r="F6" s="38">
        <v>19.2</v>
      </c>
      <c r="G6" s="38">
        <v>2</v>
      </c>
      <c r="H6" s="38">
        <v>8</v>
      </c>
      <c r="I6" s="12">
        <f t="shared" si="0"/>
        <v>34.200000000000003</v>
      </c>
      <c r="J6" s="7"/>
    </row>
    <row r="7" spans="1:10" x14ac:dyDescent="0.2">
      <c r="A7" s="64" t="s">
        <v>26</v>
      </c>
      <c r="B7" s="64"/>
      <c r="C7" s="64"/>
      <c r="D7" s="38">
        <v>0</v>
      </c>
      <c r="E7" s="38">
        <v>4</v>
      </c>
      <c r="F7" s="38">
        <v>16</v>
      </c>
      <c r="G7" s="38">
        <v>2</v>
      </c>
      <c r="H7" s="38">
        <v>8</v>
      </c>
      <c r="I7" s="12">
        <f t="shared" si="0"/>
        <v>30</v>
      </c>
      <c r="J7" s="7"/>
    </row>
    <row r="8" spans="1:10" x14ac:dyDescent="0.2">
      <c r="A8" s="64" t="s">
        <v>27</v>
      </c>
      <c r="B8" s="64"/>
      <c r="C8" s="64"/>
      <c r="D8" s="38">
        <v>0</v>
      </c>
      <c r="E8" s="38">
        <v>4</v>
      </c>
      <c r="F8" s="38">
        <v>16</v>
      </c>
      <c r="G8" s="38">
        <v>2</v>
      </c>
      <c r="H8" s="38">
        <v>8</v>
      </c>
      <c r="I8" s="12">
        <f t="shared" si="0"/>
        <v>30</v>
      </c>
      <c r="J8" s="7"/>
    </row>
    <row r="9" spans="1:10" x14ac:dyDescent="0.2">
      <c r="A9" s="64" t="s">
        <v>28</v>
      </c>
      <c r="B9" s="64"/>
      <c r="C9" s="64"/>
      <c r="D9" s="38">
        <v>0</v>
      </c>
      <c r="E9" s="38">
        <v>4</v>
      </c>
      <c r="F9" s="38">
        <v>16</v>
      </c>
      <c r="G9" s="38">
        <v>2</v>
      </c>
      <c r="H9" s="38">
        <v>8</v>
      </c>
      <c r="I9" s="12">
        <f t="shared" si="0"/>
        <v>30</v>
      </c>
      <c r="J9" s="7"/>
    </row>
    <row r="10" spans="1:10" x14ac:dyDescent="0.2">
      <c r="A10" s="64" t="s">
        <v>29</v>
      </c>
      <c r="B10" s="64"/>
      <c r="C10" s="64"/>
      <c r="D10" s="38">
        <v>0</v>
      </c>
      <c r="E10" s="38">
        <v>5.2</v>
      </c>
      <c r="F10" s="38">
        <v>24</v>
      </c>
      <c r="G10" s="38">
        <v>6.8</v>
      </c>
      <c r="H10" s="38">
        <v>10</v>
      </c>
      <c r="I10" s="12">
        <f t="shared" si="0"/>
        <v>46</v>
      </c>
      <c r="J10" s="7"/>
    </row>
    <row r="11" spans="1:10" x14ac:dyDescent="0.2">
      <c r="A11" s="64" t="s">
        <v>30</v>
      </c>
      <c r="B11" s="64"/>
      <c r="C11" s="64"/>
      <c r="D11" s="38">
        <v>0</v>
      </c>
      <c r="E11" s="38">
        <v>4</v>
      </c>
      <c r="F11" s="38">
        <v>16</v>
      </c>
      <c r="G11" s="38">
        <v>2</v>
      </c>
      <c r="H11" s="38">
        <v>8</v>
      </c>
      <c r="I11" s="12">
        <f t="shared" si="0"/>
        <v>30</v>
      </c>
    </row>
    <row r="12" spans="1:10" x14ac:dyDescent="0.2">
      <c r="A12" s="64" t="s">
        <v>31</v>
      </c>
      <c r="B12" s="64"/>
      <c r="C12" s="64"/>
      <c r="D12" s="38">
        <v>0</v>
      </c>
      <c r="E12" s="38">
        <v>4</v>
      </c>
      <c r="F12" s="38">
        <v>16</v>
      </c>
      <c r="G12" s="38">
        <v>2</v>
      </c>
      <c r="H12" s="38">
        <v>8</v>
      </c>
      <c r="I12" s="12">
        <f t="shared" si="0"/>
        <v>30</v>
      </c>
    </row>
    <row r="13" spans="1:10" x14ac:dyDescent="0.2">
      <c r="A13" s="64" t="s">
        <v>32</v>
      </c>
      <c r="B13" s="64"/>
      <c r="C13" s="64"/>
      <c r="D13" s="38">
        <v>0</v>
      </c>
      <c r="E13" s="38">
        <v>4</v>
      </c>
      <c r="F13" s="38">
        <v>16</v>
      </c>
      <c r="G13" s="38">
        <v>2</v>
      </c>
      <c r="H13" s="38">
        <v>8</v>
      </c>
      <c r="I13" s="12">
        <f t="shared" si="0"/>
        <v>30</v>
      </c>
    </row>
    <row r="14" spans="1:10" x14ac:dyDescent="0.2">
      <c r="A14" s="64" t="s">
        <v>33</v>
      </c>
      <c r="B14" s="64"/>
      <c r="C14" s="64"/>
      <c r="D14" s="38">
        <v>0</v>
      </c>
      <c r="E14" s="38">
        <v>4</v>
      </c>
      <c r="F14" s="38">
        <v>16</v>
      </c>
      <c r="G14" s="38">
        <v>2</v>
      </c>
      <c r="H14" s="38">
        <v>8</v>
      </c>
      <c r="I14" s="12">
        <f t="shared" si="0"/>
        <v>30</v>
      </c>
    </row>
  </sheetData>
  <mergeCells count="12">
    <mergeCell ref="A3:C3"/>
    <mergeCell ref="A14:C14"/>
    <mergeCell ref="A13:C13"/>
    <mergeCell ref="A4:C4"/>
    <mergeCell ref="A5:C5"/>
    <mergeCell ref="A6:C6"/>
    <mergeCell ref="A7:C7"/>
    <mergeCell ref="A8:C8"/>
    <mergeCell ref="A9:C9"/>
    <mergeCell ref="A10:C10"/>
    <mergeCell ref="A11:C11"/>
    <mergeCell ref="A12: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workbookViewId="0">
      <selection activeCell="L16" sqref="L16"/>
    </sheetView>
  </sheetViews>
  <sheetFormatPr defaultRowHeight="12.75" x14ac:dyDescent="0.2"/>
  <cols>
    <col min="3" max="3" width="11.140625" customWidth="1"/>
  </cols>
  <sheetData>
    <row r="1" spans="1:10" ht="15.75" x14ac:dyDescent="0.25">
      <c r="A1" s="13" t="s">
        <v>0</v>
      </c>
      <c r="B1" s="8"/>
      <c r="C1" s="8"/>
      <c r="D1" s="8"/>
      <c r="E1" s="4"/>
      <c r="F1" s="4"/>
      <c r="G1" s="4"/>
      <c r="H1" s="4"/>
      <c r="I1" s="4"/>
      <c r="J1" s="7"/>
    </row>
    <row r="2" spans="1:10" ht="15.75" x14ac:dyDescent="0.25">
      <c r="A2" s="4"/>
      <c r="B2" s="3"/>
      <c r="C2" s="3"/>
      <c r="D2" s="3"/>
      <c r="E2" s="3"/>
      <c r="F2" s="3"/>
      <c r="G2" s="3"/>
      <c r="H2" s="3"/>
      <c r="I2" s="3"/>
      <c r="J2" s="3"/>
    </row>
    <row r="3" spans="1:10" x14ac:dyDescent="0.2">
      <c r="A3" s="63"/>
      <c r="B3" s="63"/>
      <c r="C3" s="63"/>
      <c r="D3" s="39" t="s">
        <v>7</v>
      </c>
      <c r="E3" s="10" t="s">
        <v>8</v>
      </c>
      <c r="F3" s="10" t="s">
        <v>9</v>
      </c>
      <c r="G3" s="10" t="s">
        <v>10</v>
      </c>
      <c r="H3" s="10" t="s">
        <v>11</v>
      </c>
      <c r="I3" s="11" t="s">
        <v>12</v>
      </c>
      <c r="J3" s="6"/>
    </row>
    <row r="4" spans="1:10" x14ac:dyDescent="0.2">
      <c r="A4" s="64" t="s">
        <v>23</v>
      </c>
      <c r="B4" s="64"/>
      <c r="C4" s="64"/>
      <c r="D4" s="42">
        <v>0</v>
      </c>
      <c r="E4" s="43">
        <v>2</v>
      </c>
      <c r="F4" s="43">
        <v>32</v>
      </c>
      <c r="G4" s="43">
        <v>2</v>
      </c>
      <c r="H4" s="43">
        <v>4</v>
      </c>
      <c r="I4" s="41">
        <f>SUM(D4:H4)</f>
        <v>40</v>
      </c>
      <c r="J4" s="7"/>
    </row>
    <row r="5" spans="1:10" x14ac:dyDescent="0.2">
      <c r="A5" s="64" t="s">
        <v>24</v>
      </c>
      <c r="B5" s="64"/>
      <c r="C5" s="64"/>
      <c r="D5" s="42">
        <v>0</v>
      </c>
      <c r="E5" s="43">
        <v>2</v>
      </c>
      <c r="F5" s="43">
        <v>16</v>
      </c>
      <c r="G5" s="43">
        <v>2</v>
      </c>
      <c r="H5" s="43">
        <v>4</v>
      </c>
      <c r="I5" s="43">
        <f t="shared" ref="I5:I14" si="0">SUM(D5:H5)</f>
        <v>24</v>
      </c>
      <c r="J5" s="7"/>
    </row>
    <row r="6" spans="1:10" x14ac:dyDescent="0.2">
      <c r="A6" s="64" t="s">
        <v>25</v>
      </c>
      <c r="B6" s="64"/>
      <c r="C6" s="64"/>
      <c r="D6" s="42">
        <v>0</v>
      </c>
      <c r="E6" s="43">
        <v>2</v>
      </c>
      <c r="F6" s="43">
        <v>16</v>
      </c>
      <c r="G6" s="43">
        <v>2</v>
      </c>
      <c r="H6" s="43">
        <v>20</v>
      </c>
      <c r="I6" s="43">
        <f t="shared" si="0"/>
        <v>40</v>
      </c>
      <c r="J6" s="7"/>
    </row>
    <row r="7" spans="1:10" x14ac:dyDescent="0.2">
      <c r="A7" s="64" t="s">
        <v>26</v>
      </c>
      <c r="B7" s="64"/>
      <c r="C7" s="64"/>
      <c r="D7" s="42">
        <v>0</v>
      </c>
      <c r="E7" s="43">
        <v>2</v>
      </c>
      <c r="F7" s="43">
        <v>8</v>
      </c>
      <c r="G7" s="43">
        <v>2</v>
      </c>
      <c r="H7" s="43">
        <v>4</v>
      </c>
      <c r="I7" s="43">
        <f t="shared" si="0"/>
        <v>16</v>
      </c>
      <c r="J7" s="7"/>
    </row>
    <row r="8" spans="1:10" x14ac:dyDescent="0.2">
      <c r="A8" s="64" t="s">
        <v>27</v>
      </c>
      <c r="B8" s="64"/>
      <c r="C8" s="64"/>
      <c r="D8" s="42">
        <v>0</v>
      </c>
      <c r="E8" s="43">
        <v>6</v>
      </c>
      <c r="F8" s="43">
        <v>24</v>
      </c>
      <c r="G8" s="43">
        <v>2</v>
      </c>
      <c r="H8" s="43">
        <v>20</v>
      </c>
      <c r="I8" s="43">
        <f t="shared" si="0"/>
        <v>52</v>
      </c>
      <c r="J8" s="7"/>
    </row>
    <row r="9" spans="1:10" x14ac:dyDescent="0.2">
      <c r="A9" s="64" t="s">
        <v>28</v>
      </c>
      <c r="B9" s="64"/>
      <c r="C9" s="64"/>
      <c r="D9" s="42">
        <v>0</v>
      </c>
      <c r="E9" s="43">
        <v>2</v>
      </c>
      <c r="F9" s="43">
        <v>32</v>
      </c>
      <c r="G9" s="43">
        <v>2</v>
      </c>
      <c r="H9" s="43">
        <v>4</v>
      </c>
      <c r="I9" s="43">
        <f t="shared" si="0"/>
        <v>40</v>
      </c>
      <c r="J9" s="7"/>
    </row>
    <row r="10" spans="1:10" x14ac:dyDescent="0.2">
      <c r="A10" s="64" t="s">
        <v>29</v>
      </c>
      <c r="B10" s="64"/>
      <c r="C10" s="64"/>
      <c r="D10" s="42">
        <v>0</v>
      </c>
      <c r="E10" s="43">
        <v>2</v>
      </c>
      <c r="F10" s="43">
        <v>24</v>
      </c>
      <c r="G10" s="43">
        <v>2</v>
      </c>
      <c r="H10" s="43">
        <v>20</v>
      </c>
      <c r="I10" s="43">
        <f t="shared" si="0"/>
        <v>48</v>
      </c>
      <c r="J10" s="7"/>
    </row>
    <row r="11" spans="1:10" x14ac:dyDescent="0.2">
      <c r="A11" s="64" t="s">
        <v>30</v>
      </c>
      <c r="B11" s="64"/>
      <c r="C11" s="64"/>
      <c r="D11" s="42">
        <v>0</v>
      </c>
      <c r="E11" s="43">
        <v>2</v>
      </c>
      <c r="F11" s="43">
        <v>24</v>
      </c>
      <c r="G11" s="43">
        <v>2</v>
      </c>
      <c r="H11" s="43">
        <v>20</v>
      </c>
      <c r="I11" s="43">
        <f t="shared" si="0"/>
        <v>48</v>
      </c>
    </row>
    <row r="12" spans="1:10" x14ac:dyDescent="0.2">
      <c r="A12" s="64" t="s">
        <v>31</v>
      </c>
      <c r="B12" s="64"/>
      <c r="C12" s="64"/>
      <c r="D12" s="42">
        <v>0</v>
      </c>
      <c r="E12" s="43">
        <v>6</v>
      </c>
      <c r="F12" s="43">
        <v>24</v>
      </c>
      <c r="G12" s="43">
        <v>2</v>
      </c>
      <c r="H12" s="43">
        <v>20</v>
      </c>
      <c r="I12" s="43">
        <f t="shared" si="0"/>
        <v>52</v>
      </c>
    </row>
    <row r="13" spans="1:10" x14ac:dyDescent="0.2">
      <c r="A13" s="64" t="s">
        <v>32</v>
      </c>
      <c r="B13" s="64"/>
      <c r="C13" s="64"/>
      <c r="D13" s="42">
        <v>0</v>
      </c>
      <c r="E13" s="43">
        <v>2</v>
      </c>
      <c r="F13" s="43">
        <v>8</v>
      </c>
      <c r="G13" s="43">
        <v>2</v>
      </c>
      <c r="H13" s="43">
        <v>4</v>
      </c>
      <c r="I13" s="43">
        <f t="shared" si="0"/>
        <v>16</v>
      </c>
    </row>
    <row r="14" spans="1:10" x14ac:dyDescent="0.2">
      <c r="A14" s="64" t="s">
        <v>33</v>
      </c>
      <c r="B14" s="64"/>
      <c r="C14" s="64"/>
      <c r="D14" s="42">
        <v>0</v>
      </c>
      <c r="E14" s="43">
        <v>8</v>
      </c>
      <c r="F14" s="43">
        <v>32</v>
      </c>
      <c r="G14" s="43">
        <v>2</v>
      </c>
      <c r="H14" s="43">
        <v>20</v>
      </c>
      <c r="I14" s="43">
        <f t="shared" si="0"/>
        <v>62</v>
      </c>
    </row>
  </sheetData>
  <mergeCells count="12">
    <mergeCell ref="A3:C3"/>
    <mergeCell ref="A14:C14"/>
    <mergeCell ref="A13:C13"/>
    <mergeCell ref="A4:C4"/>
    <mergeCell ref="A5:C5"/>
    <mergeCell ref="A6:C6"/>
    <mergeCell ref="A7:C7"/>
    <mergeCell ref="A8:C8"/>
    <mergeCell ref="A9:C9"/>
    <mergeCell ref="A10:C10"/>
    <mergeCell ref="A11:C11"/>
    <mergeCell ref="A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4"/>
  <sheetViews>
    <sheetView workbookViewId="0">
      <selection activeCell="H27" sqref="H27"/>
    </sheetView>
  </sheetViews>
  <sheetFormatPr defaultRowHeight="12.75" x14ac:dyDescent="0.2"/>
  <sheetData>
    <row r="1" spans="1:10" ht="15.75" x14ac:dyDescent="0.25">
      <c r="A1" s="13" t="s">
        <v>0</v>
      </c>
      <c r="B1" s="8"/>
      <c r="C1" s="8"/>
      <c r="D1" s="8"/>
      <c r="E1" s="4"/>
      <c r="F1" s="4"/>
      <c r="G1" s="4"/>
      <c r="H1" s="4"/>
      <c r="I1" s="4"/>
      <c r="J1" s="7"/>
    </row>
    <row r="2" spans="1:10" ht="15.75" x14ac:dyDescent="0.25">
      <c r="A2" s="4"/>
      <c r="B2" s="3"/>
      <c r="C2" s="3"/>
      <c r="D2" s="3"/>
      <c r="E2" s="3"/>
      <c r="F2" s="3"/>
      <c r="G2" s="3"/>
      <c r="H2" s="3"/>
      <c r="I2" s="3"/>
      <c r="J2" s="3"/>
    </row>
    <row r="3" spans="1:10" x14ac:dyDescent="0.2">
      <c r="A3" s="63"/>
      <c r="B3" s="63"/>
      <c r="C3" s="63"/>
      <c r="D3" s="9" t="s">
        <v>7</v>
      </c>
      <c r="E3" s="10" t="s">
        <v>8</v>
      </c>
      <c r="F3" s="10" t="s">
        <v>9</v>
      </c>
      <c r="G3" s="10" t="s">
        <v>10</v>
      </c>
      <c r="H3" s="10" t="s">
        <v>11</v>
      </c>
      <c r="I3" s="11" t="s">
        <v>12</v>
      </c>
      <c r="J3" s="6"/>
    </row>
    <row r="4" spans="1:10" x14ac:dyDescent="0.2">
      <c r="A4" s="64" t="s">
        <v>23</v>
      </c>
      <c r="B4" s="64"/>
      <c r="C4" s="64"/>
      <c r="D4" s="37">
        <v>12</v>
      </c>
      <c r="E4" s="37">
        <v>4</v>
      </c>
      <c r="F4" s="37">
        <v>16</v>
      </c>
      <c r="G4" s="37">
        <v>2</v>
      </c>
      <c r="H4" s="37">
        <v>4</v>
      </c>
      <c r="I4" s="12">
        <f>SUM(E4:H4)</f>
        <v>26</v>
      </c>
      <c r="J4" s="7"/>
    </row>
    <row r="5" spans="1:10" x14ac:dyDescent="0.2">
      <c r="A5" s="64" t="s">
        <v>24</v>
      </c>
      <c r="B5" s="64"/>
      <c r="C5" s="64"/>
      <c r="D5" s="37">
        <v>12</v>
      </c>
      <c r="E5" s="37">
        <v>4</v>
      </c>
      <c r="F5" s="37">
        <v>24</v>
      </c>
      <c r="G5" s="37">
        <v>4</v>
      </c>
      <c r="H5" s="37">
        <v>20</v>
      </c>
      <c r="I5" s="12">
        <f t="shared" ref="I5:I14" si="0">SUM(E5:H5)</f>
        <v>52</v>
      </c>
      <c r="J5" s="7"/>
    </row>
    <row r="6" spans="1:10" x14ac:dyDescent="0.2">
      <c r="A6" s="64" t="s">
        <v>25</v>
      </c>
      <c r="B6" s="64"/>
      <c r="C6" s="64"/>
      <c r="D6" s="37">
        <v>12</v>
      </c>
      <c r="E6" s="37">
        <v>4</v>
      </c>
      <c r="F6" s="37">
        <v>24</v>
      </c>
      <c r="G6" s="37">
        <v>2</v>
      </c>
      <c r="H6" s="37">
        <v>20</v>
      </c>
      <c r="I6" s="12">
        <f t="shared" si="0"/>
        <v>50</v>
      </c>
      <c r="J6" s="7"/>
    </row>
    <row r="7" spans="1:10" x14ac:dyDescent="0.2">
      <c r="A7" s="64" t="s">
        <v>26</v>
      </c>
      <c r="B7" s="64"/>
      <c r="C7" s="64"/>
      <c r="D7" s="37">
        <v>12</v>
      </c>
      <c r="E7" s="37">
        <v>4</v>
      </c>
      <c r="F7" s="37">
        <v>8</v>
      </c>
      <c r="G7" s="37">
        <v>2</v>
      </c>
      <c r="H7" s="37">
        <v>4</v>
      </c>
      <c r="I7" s="12">
        <f t="shared" si="0"/>
        <v>18</v>
      </c>
      <c r="J7" s="7"/>
    </row>
    <row r="8" spans="1:10" x14ac:dyDescent="0.2">
      <c r="A8" s="64" t="s">
        <v>27</v>
      </c>
      <c r="B8" s="64"/>
      <c r="C8" s="64"/>
      <c r="D8" s="37">
        <v>12</v>
      </c>
      <c r="E8" s="37">
        <v>6</v>
      </c>
      <c r="F8" s="37">
        <v>16</v>
      </c>
      <c r="G8" s="37">
        <v>2</v>
      </c>
      <c r="H8" s="37">
        <v>20</v>
      </c>
      <c r="I8" s="12">
        <f t="shared" si="0"/>
        <v>44</v>
      </c>
      <c r="J8" s="7"/>
    </row>
    <row r="9" spans="1:10" x14ac:dyDescent="0.2">
      <c r="A9" s="64" t="s">
        <v>28</v>
      </c>
      <c r="B9" s="64"/>
      <c r="C9" s="64"/>
      <c r="D9" s="37">
        <v>12</v>
      </c>
      <c r="E9" s="37">
        <v>4</v>
      </c>
      <c r="F9" s="37">
        <v>16</v>
      </c>
      <c r="G9" s="37">
        <v>2</v>
      </c>
      <c r="H9" s="37">
        <v>4</v>
      </c>
      <c r="I9" s="12">
        <f t="shared" si="0"/>
        <v>26</v>
      </c>
      <c r="J9" s="7"/>
    </row>
    <row r="10" spans="1:10" x14ac:dyDescent="0.2">
      <c r="A10" s="64" t="s">
        <v>29</v>
      </c>
      <c r="B10" s="64"/>
      <c r="C10" s="64"/>
      <c r="D10" s="37">
        <v>12</v>
      </c>
      <c r="E10" s="37">
        <v>8</v>
      </c>
      <c r="F10" s="37">
        <v>24</v>
      </c>
      <c r="G10" s="37">
        <v>6</v>
      </c>
      <c r="H10" s="37">
        <v>20</v>
      </c>
      <c r="I10" s="12">
        <f t="shared" si="0"/>
        <v>58</v>
      </c>
      <c r="J10" s="7"/>
    </row>
    <row r="11" spans="1:10" x14ac:dyDescent="0.2">
      <c r="A11" s="64" t="s">
        <v>30</v>
      </c>
      <c r="B11" s="64"/>
      <c r="C11" s="64"/>
      <c r="D11" s="37">
        <v>12</v>
      </c>
      <c r="E11" s="37">
        <v>4</v>
      </c>
      <c r="F11" s="37">
        <v>32</v>
      </c>
      <c r="G11" s="37">
        <v>2</v>
      </c>
      <c r="H11" s="37">
        <v>20</v>
      </c>
      <c r="I11" s="12">
        <f t="shared" si="0"/>
        <v>58</v>
      </c>
    </row>
    <row r="12" spans="1:10" x14ac:dyDescent="0.2">
      <c r="A12" s="64" t="s">
        <v>31</v>
      </c>
      <c r="B12" s="64"/>
      <c r="C12" s="64"/>
      <c r="D12" s="37">
        <v>4</v>
      </c>
      <c r="E12" s="37">
        <v>6</v>
      </c>
      <c r="F12" s="37">
        <v>24</v>
      </c>
      <c r="G12" s="37">
        <v>2</v>
      </c>
      <c r="H12" s="37">
        <v>20</v>
      </c>
      <c r="I12" s="12">
        <f t="shared" si="0"/>
        <v>52</v>
      </c>
    </row>
    <row r="13" spans="1:10" x14ac:dyDescent="0.2">
      <c r="A13" s="64" t="s">
        <v>32</v>
      </c>
      <c r="B13" s="64"/>
      <c r="C13" s="64"/>
      <c r="D13" s="37">
        <v>12</v>
      </c>
      <c r="E13" s="37">
        <v>4</v>
      </c>
      <c r="F13" s="37">
        <v>8</v>
      </c>
      <c r="G13" s="37">
        <v>2</v>
      </c>
      <c r="H13" s="37">
        <v>4</v>
      </c>
      <c r="I13" s="12">
        <f t="shared" si="0"/>
        <v>18</v>
      </c>
    </row>
    <row r="14" spans="1:10" x14ac:dyDescent="0.2">
      <c r="A14" s="64" t="s">
        <v>33</v>
      </c>
      <c r="B14" s="64"/>
      <c r="C14" s="64"/>
      <c r="D14" s="37">
        <v>12</v>
      </c>
      <c r="E14" s="37">
        <v>6</v>
      </c>
      <c r="F14" s="37">
        <v>24</v>
      </c>
      <c r="G14" s="37">
        <v>2</v>
      </c>
      <c r="H14" s="37">
        <v>12</v>
      </c>
      <c r="I14" s="12">
        <f t="shared" si="0"/>
        <v>44</v>
      </c>
    </row>
  </sheetData>
  <mergeCells count="12">
    <mergeCell ref="A3:C3"/>
    <mergeCell ref="A14:C14"/>
    <mergeCell ref="A13:C13"/>
    <mergeCell ref="A4:C4"/>
    <mergeCell ref="A5:C5"/>
    <mergeCell ref="A6:C6"/>
    <mergeCell ref="A7:C7"/>
    <mergeCell ref="A8:C8"/>
    <mergeCell ref="A9:C9"/>
    <mergeCell ref="A10:C10"/>
    <mergeCell ref="A11:C11"/>
    <mergeCell ref="A12:C1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workbookViewId="0">
      <selection activeCell="J26" sqref="J26"/>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13</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67" t="s">
        <v>34</v>
      </c>
      <c r="B3" s="67"/>
      <c r="C3" s="67"/>
      <c r="D3" s="67"/>
      <c r="E3" s="67"/>
      <c r="F3" s="67"/>
      <c r="G3" s="67"/>
      <c r="H3" s="67"/>
      <c r="I3" s="16"/>
      <c r="J3" s="16"/>
    </row>
    <row r="4" spans="1:15" x14ac:dyDescent="0.2">
      <c r="A4" s="15"/>
      <c r="B4" s="15"/>
      <c r="C4" s="15"/>
      <c r="D4" s="15"/>
      <c r="E4" s="15"/>
      <c r="F4" s="15"/>
      <c r="G4" s="18"/>
      <c r="H4" s="18"/>
      <c r="I4" s="19"/>
      <c r="J4" s="19"/>
    </row>
    <row r="5" spans="1:15" ht="15.75" x14ac:dyDescent="0.25">
      <c r="G5" s="65" t="s">
        <v>19</v>
      </c>
      <c r="H5" s="65"/>
      <c r="I5" s="20"/>
      <c r="J5" s="21"/>
      <c r="K5" s="66" t="s">
        <v>20</v>
      </c>
      <c r="L5" s="66"/>
      <c r="M5" s="21"/>
      <c r="N5" s="65" t="s">
        <v>21</v>
      </c>
      <c r="O5" s="65"/>
    </row>
    <row r="6" spans="1:15" s="25" customFormat="1" ht="135" customHeight="1" x14ac:dyDescent="0.2">
      <c r="A6" s="22"/>
      <c r="B6" s="23" t="s">
        <v>2</v>
      </c>
      <c r="C6" s="23" t="s">
        <v>3</v>
      </c>
      <c r="D6" s="23" t="s">
        <v>4</v>
      </c>
      <c r="E6" s="23" t="s">
        <v>5</v>
      </c>
      <c r="F6" s="24" t="s">
        <v>6</v>
      </c>
      <c r="G6" s="23" t="s">
        <v>14</v>
      </c>
      <c r="H6" s="33" t="s">
        <v>15</v>
      </c>
      <c r="J6" s="24" t="str">
        <f>F6</f>
        <v>Evaluator 5</v>
      </c>
      <c r="K6" s="23" t="s">
        <v>17</v>
      </c>
      <c r="L6" s="33" t="s">
        <v>16</v>
      </c>
      <c r="N6" s="23" t="s">
        <v>1</v>
      </c>
      <c r="O6" s="33" t="s">
        <v>18</v>
      </c>
    </row>
    <row r="7" spans="1:15" ht="16.5" customHeight="1" x14ac:dyDescent="0.2">
      <c r="A7" s="30" t="str">
        <f>'Evaluator 5'!A4:D4</f>
        <v>Allied Universal Security</v>
      </c>
      <c r="B7" s="26">
        <f>'Evaluator 1'!I4</f>
        <v>28</v>
      </c>
      <c r="C7" s="26">
        <f>'Evaluator 2'!I4</f>
        <v>32</v>
      </c>
      <c r="D7" s="26">
        <f>'Evaluator 3'!I4</f>
        <v>30</v>
      </c>
      <c r="E7" s="26">
        <f>'Evaluator 4'!I4</f>
        <v>40</v>
      </c>
      <c r="F7" s="27">
        <f>'Evaluator 5'!I4</f>
        <v>26</v>
      </c>
      <c r="G7" s="26">
        <f>AVERAGE(B7:F7)</f>
        <v>31.2</v>
      </c>
      <c r="H7" s="34">
        <f>RANK(G7,$G$7:$G$17,0)</f>
        <v>9</v>
      </c>
      <c r="J7" s="28">
        <f>'Evaluator 5'!D4</f>
        <v>12</v>
      </c>
      <c r="K7" s="26">
        <f>AVERAGE(J7)</f>
        <v>12</v>
      </c>
      <c r="L7" s="34">
        <f>RANK(K7,$K$7:$K$17,0)</f>
        <v>1</v>
      </c>
      <c r="N7" s="29">
        <f>G7+K7</f>
        <v>43.2</v>
      </c>
      <c r="O7" s="34">
        <f>RANK(N7,$N$7:$N$17,0)</f>
        <v>9</v>
      </c>
    </row>
    <row r="8" spans="1:15" ht="16.5" customHeight="1" x14ac:dyDescent="0.2">
      <c r="A8" s="31" t="str">
        <f>'Evaluator 5'!A5:D5</f>
        <v>Andy Frain Security</v>
      </c>
      <c r="B8" s="26">
        <f>'Evaluator 1'!I5</f>
        <v>28</v>
      </c>
      <c r="C8" s="26">
        <f>'Evaluator 2'!I5</f>
        <v>54</v>
      </c>
      <c r="D8" s="26">
        <f>'Evaluator 3'!I5</f>
        <v>34.6</v>
      </c>
      <c r="E8" s="26">
        <f>'Evaluator 4'!I5</f>
        <v>24</v>
      </c>
      <c r="F8" s="27">
        <f>'Evaluator 5'!I5</f>
        <v>52</v>
      </c>
      <c r="G8" s="26">
        <f t="shared" ref="G8:G17" si="0">AVERAGE(B8:F8)</f>
        <v>38.519999999999996</v>
      </c>
      <c r="H8" s="34">
        <f t="shared" ref="H8:H17" si="1">RANK(G8,$G$7:$G$17,0)</f>
        <v>7</v>
      </c>
      <c r="J8" s="28">
        <f>'Evaluator 5'!D5</f>
        <v>12</v>
      </c>
      <c r="K8" s="26">
        <f t="shared" ref="K8:K17" si="2">AVERAGE(J8)</f>
        <v>12</v>
      </c>
      <c r="L8" s="34">
        <f t="shared" ref="L8:L17" si="3">RANK(K8,$K$7:$K$17,0)</f>
        <v>1</v>
      </c>
      <c r="N8" s="29">
        <f t="shared" ref="N8:N17" si="4">G8+K8</f>
        <v>50.519999999999996</v>
      </c>
      <c r="O8" s="34">
        <f t="shared" ref="O8:O17" si="5">RANK(N8,$N$7:$N$17,0)</f>
        <v>6</v>
      </c>
    </row>
    <row r="9" spans="1:15" ht="16.5" customHeight="1" x14ac:dyDescent="0.2">
      <c r="A9" s="31" t="str">
        <f>'Evaluator 5'!A6:D6</f>
        <v>Base Security &amp; Fire Consultants</v>
      </c>
      <c r="B9" s="26">
        <f>'Evaluator 1'!I6</f>
        <v>52</v>
      </c>
      <c r="C9" s="26">
        <f>'Evaluator 2'!I6</f>
        <v>48</v>
      </c>
      <c r="D9" s="26">
        <f>'Evaluator 3'!I6</f>
        <v>34.200000000000003</v>
      </c>
      <c r="E9" s="26">
        <f>'Evaluator 4'!I6</f>
        <v>40</v>
      </c>
      <c r="F9" s="27">
        <f>'Evaluator 5'!I6</f>
        <v>50</v>
      </c>
      <c r="G9" s="26">
        <f t="shared" si="0"/>
        <v>44.839999999999996</v>
      </c>
      <c r="H9" s="34">
        <f t="shared" si="1"/>
        <v>4</v>
      </c>
      <c r="J9" s="28">
        <f>'Evaluator 5'!D6</f>
        <v>12</v>
      </c>
      <c r="K9" s="26">
        <f t="shared" si="2"/>
        <v>12</v>
      </c>
      <c r="L9" s="34">
        <f t="shared" si="3"/>
        <v>1</v>
      </c>
      <c r="N9" s="29">
        <f t="shared" si="4"/>
        <v>56.839999999999996</v>
      </c>
      <c r="O9" s="34">
        <f t="shared" si="5"/>
        <v>3</v>
      </c>
    </row>
    <row r="10" spans="1:15" x14ac:dyDescent="0.2">
      <c r="A10" s="31" t="str">
        <f>'Evaluator 5'!A7:D7</f>
        <v>Blue Shield Security</v>
      </c>
      <c r="B10" s="26">
        <f>'Evaluator 1'!I7</f>
        <v>46</v>
      </c>
      <c r="C10" s="26">
        <f>'Evaluator 2'!I7</f>
        <v>16</v>
      </c>
      <c r="D10" s="26">
        <f>'Evaluator 3'!I7</f>
        <v>30</v>
      </c>
      <c r="E10" s="26">
        <f>'Evaluator 4'!I7</f>
        <v>16</v>
      </c>
      <c r="F10" s="27">
        <f>'Evaluator 5'!I7</f>
        <v>18</v>
      </c>
      <c r="G10" s="26">
        <f t="shared" si="0"/>
        <v>25.2</v>
      </c>
      <c r="H10" s="34">
        <f>RANK(G10,$G$7:$G$17,0)</f>
        <v>11</v>
      </c>
      <c r="J10" s="28">
        <f>'Evaluator 5'!D7</f>
        <v>12</v>
      </c>
      <c r="K10" s="26">
        <f t="shared" si="2"/>
        <v>12</v>
      </c>
      <c r="L10" s="34">
        <f t="shared" si="3"/>
        <v>1</v>
      </c>
      <c r="N10" s="29">
        <f t="shared" si="4"/>
        <v>37.200000000000003</v>
      </c>
      <c r="O10" s="34">
        <f>RANK(N10,$N$7:$N$17,0)</f>
        <v>11</v>
      </c>
    </row>
    <row r="11" spans="1:15" x14ac:dyDescent="0.2">
      <c r="A11" s="31" t="str">
        <f>'Evaluator 5'!A8:D8</f>
        <v>Flores Investments, Inc dba A.I.S.I.</v>
      </c>
      <c r="B11" s="26">
        <f>'Evaluator 1'!I8</f>
        <v>48</v>
      </c>
      <c r="C11" s="26">
        <f>'Evaluator 2'!I8</f>
        <v>48</v>
      </c>
      <c r="D11" s="26">
        <f>'Evaluator 3'!I8</f>
        <v>30</v>
      </c>
      <c r="E11" s="26">
        <f>'Evaluator 4'!I8</f>
        <v>52</v>
      </c>
      <c r="F11" s="27">
        <f>'Evaluator 5'!I8</f>
        <v>44</v>
      </c>
      <c r="G11" s="26">
        <f t="shared" si="0"/>
        <v>44.4</v>
      </c>
      <c r="H11" s="34">
        <f t="shared" si="1"/>
        <v>5</v>
      </c>
      <c r="J11" s="28">
        <f>'Evaluator 5'!D8</f>
        <v>12</v>
      </c>
      <c r="K11" s="26">
        <f t="shared" si="2"/>
        <v>12</v>
      </c>
      <c r="L11" s="34">
        <f t="shared" si="3"/>
        <v>1</v>
      </c>
      <c r="N11" s="29">
        <f t="shared" si="4"/>
        <v>56.4</v>
      </c>
      <c r="O11" s="34">
        <f t="shared" si="5"/>
        <v>4</v>
      </c>
    </row>
    <row r="12" spans="1:15" x14ac:dyDescent="0.2">
      <c r="A12" s="31" t="str">
        <f>'Evaluator 5'!A9:D9</f>
        <v>Gardaworld</v>
      </c>
      <c r="B12" s="26">
        <f>'Evaluator 1'!I9</f>
        <v>46</v>
      </c>
      <c r="C12" s="26">
        <f>'Evaluator 2'!I9</f>
        <v>32</v>
      </c>
      <c r="D12" s="26">
        <f>'Evaluator 3'!I9</f>
        <v>30</v>
      </c>
      <c r="E12" s="26">
        <f>'Evaluator 4'!I9</f>
        <v>40</v>
      </c>
      <c r="F12" s="27">
        <f>'Evaluator 5'!I9</f>
        <v>26</v>
      </c>
      <c r="G12" s="26">
        <f t="shared" si="0"/>
        <v>34.799999999999997</v>
      </c>
      <c r="H12" s="34">
        <f t="shared" si="1"/>
        <v>8</v>
      </c>
      <c r="J12" s="28">
        <f>'Evaluator 5'!D9</f>
        <v>12</v>
      </c>
      <c r="K12" s="26">
        <f t="shared" si="2"/>
        <v>12</v>
      </c>
      <c r="L12" s="34">
        <f t="shared" si="3"/>
        <v>1</v>
      </c>
      <c r="N12" s="29">
        <f t="shared" si="4"/>
        <v>46.8</v>
      </c>
      <c r="O12" s="34">
        <f t="shared" si="5"/>
        <v>8</v>
      </c>
    </row>
    <row r="13" spans="1:15" ht="15.75" x14ac:dyDescent="0.25">
      <c r="A13" s="31" t="str">
        <f>'Evaluator 5'!A10:D10</f>
        <v>Guardian Angels</v>
      </c>
      <c r="B13" s="26">
        <f>'Evaluator 1'!I10</f>
        <v>60</v>
      </c>
      <c r="C13" s="26">
        <f>'Evaluator 2'!I10</f>
        <v>56</v>
      </c>
      <c r="D13" s="26">
        <f>'Evaluator 3'!I10</f>
        <v>46</v>
      </c>
      <c r="E13" s="26">
        <f>'Evaluator 4'!I10</f>
        <v>48</v>
      </c>
      <c r="F13" s="27">
        <f>'Evaluator 5'!I10</f>
        <v>58</v>
      </c>
      <c r="G13" s="26">
        <f>AVERAGE(B13:F13)</f>
        <v>53.6</v>
      </c>
      <c r="H13" s="34">
        <f t="shared" si="1"/>
        <v>1</v>
      </c>
      <c r="J13" s="28">
        <f>'Evaluator 5'!D10</f>
        <v>12</v>
      </c>
      <c r="K13" s="26">
        <f t="shared" si="2"/>
        <v>12</v>
      </c>
      <c r="L13" s="34">
        <f t="shared" si="3"/>
        <v>1</v>
      </c>
      <c r="N13" s="29">
        <f>G13+K13</f>
        <v>65.599999999999994</v>
      </c>
      <c r="O13" s="40">
        <f t="shared" si="5"/>
        <v>1</v>
      </c>
    </row>
    <row r="14" spans="1:15" x14ac:dyDescent="0.2">
      <c r="A14" s="31" t="str">
        <f>'Evaluator 5'!A11:D11</f>
        <v>Janisssary</v>
      </c>
      <c r="B14" s="26">
        <f>'Evaluator 1'!I11</f>
        <v>60</v>
      </c>
      <c r="C14" s="26">
        <f>'Evaluator 2'!I11</f>
        <v>48</v>
      </c>
      <c r="D14" s="26">
        <f>'Evaluator 3'!I11</f>
        <v>30</v>
      </c>
      <c r="E14" s="26">
        <f>'Evaluator 4'!I11</f>
        <v>48</v>
      </c>
      <c r="F14" s="27">
        <f>'Evaluator 5'!I11</f>
        <v>58</v>
      </c>
      <c r="G14" s="26">
        <f t="shared" si="0"/>
        <v>48.8</v>
      </c>
      <c r="H14" s="34">
        <f t="shared" si="1"/>
        <v>2</v>
      </c>
      <c r="J14" s="28">
        <f>'Evaluator 5'!D11</f>
        <v>12</v>
      </c>
      <c r="K14" s="26">
        <f t="shared" si="2"/>
        <v>12</v>
      </c>
      <c r="L14" s="34">
        <f t="shared" si="3"/>
        <v>1</v>
      </c>
      <c r="N14" s="29">
        <f t="shared" si="4"/>
        <v>60.8</v>
      </c>
      <c r="O14" s="34">
        <f t="shared" si="5"/>
        <v>2</v>
      </c>
    </row>
    <row r="15" spans="1:15" x14ac:dyDescent="0.2">
      <c r="A15" s="31" t="str">
        <f>'Evaluator 5'!A12:D12</f>
        <v>J &amp; H Security Enterprises</v>
      </c>
      <c r="B15" s="26">
        <f>'Evaluator 1'!I12</f>
        <v>48</v>
      </c>
      <c r="C15" s="26">
        <f>'Evaluator 2'!I12</f>
        <v>48</v>
      </c>
      <c r="D15" s="26">
        <f>'Evaluator 3'!I12</f>
        <v>30</v>
      </c>
      <c r="E15" s="26">
        <f>'Evaluator 4'!I12</f>
        <v>52</v>
      </c>
      <c r="F15" s="27">
        <f>'Evaluator 5'!I12</f>
        <v>52</v>
      </c>
      <c r="G15" s="26">
        <f t="shared" si="0"/>
        <v>46</v>
      </c>
      <c r="H15" s="34">
        <f t="shared" si="1"/>
        <v>3</v>
      </c>
      <c r="J15" s="28">
        <f>'Evaluator 5'!D12</f>
        <v>4</v>
      </c>
      <c r="K15" s="26">
        <f t="shared" si="2"/>
        <v>4</v>
      </c>
      <c r="L15" s="34">
        <f t="shared" si="3"/>
        <v>11</v>
      </c>
      <c r="N15" s="29">
        <f t="shared" si="4"/>
        <v>50</v>
      </c>
      <c r="O15" s="34">
        <f t="shared" si="5"/>
        <v>7</v>
      </c>
    </row>
    <row r="16" spans="1:15" x14ac:dyDescent="0.2">
      <c r="A16" s="31" t="str">
        <f>'Evaluator 5'!A13:D13</f>
        <v>Security2Standard</v>
      </c>
      <c r="B16" s="26">
        <f>'Evaluator 1'!I13</f>
        <v>46</v>
      </c>
      <c r="C16" s="26">
        <f>'Evaluator 2'!I13</f>
        <v>24</v>
      </c>
      <c r="D16" s="26">
        <f>'Evaluator 3'!I13</f>
        <v>30</v>
      </c>
      <c r="E16" s="26">
        <f>'Evaluator 4'!I13</f>
        <v>16</v>
      </c>
      <c r="F16" s="27">
        <f>'Evaluator 5'!I13</f>
        <v>18</v>
      </c>
      <c r="G16" s="26">
        <f t="shared" si="0"/>
        <v>26.8</v>
      </c>
      <c r="H16" s="34">
        <f t="shared" si="1"/>
        <v>10</v>
      </c>
      <c r="J16" s="28">
        <f>'Evaluator 5'!D13</f>
        <v>12</v>
      </c>
      <c r="K16" s="26">
        <f t="shared" si="2"/>
        <v>12</v>
      </c>
      <c r="L16" s="34">
        <f t="shared" si="3"/>
        <v>1</v>
      </c>
      <c r="N16" s="29">
        <f t="shared" si="4"/>
        <v>38.799999999999997</v>
      </c>
      <c r="O16" s="34">
        <f t="shared" si="5"/>
        <v>10</v>
      </c>
    </row>
    <row r="17" spans="1:15" x14ac:dyDescent="0.2">
      <c r="A17" s="31" t="str">
        <f>'Evaluator 5'!A14:D14</f>
        <v>Vets Securiing America</v>
      </c>
      <c r="B17" s="26">
        <f>'Evaluator 1'!I14</f>
        <v>46</v>
      </c>
      <c r="C17" s="26">
        <f>'Evaluator 2'!I14</f>
        <v>40</v>
      </c>
      <c r="D17" s="26">
        <f>'Evaluator 3'!I14</f>
        <v>30</v>
      </c>
      <c r="E17" s="26">
        <f>'Evaluator 4'!I14</f>
        <v>62</v>
      </c>
      <c r="F17" s="27">
        <f>'Evaluator 5'!I14</f>
        <v>44</v>
      </c>
      <c r="G17" s="26">
        <f t="shared" si="0"/>
        <v>44.4</v>
      </c>
      <c r="H17" s="34">
        <f t="shared" si="1"/>
        <v>5</v>
      </c>
      <c r="J17" s="28">
        <f>'Evaluator 5'!D14</f>
        <v>12</v>
      </c>
      <c r="K17" s="26">
        <f t="shared" si="2"/>
        <v>12</v>
      </c>
      <c r="L17" s="34">
        <f t="shared" si="3"/>
        <v>1</v>
      </c>
      <c r="N17" s="29">
        <f t="shared" si="4"/>
        <v>56.4</v>
      </c>
      <c r="O17" s="34">
        <f t="shared" si="5"/>
        <v>4</v>
      </c>
    </row>
    <row r="31" spans="1:15" x14ac:dyDescent="0.2">
      <c r="A31" s="32" t="s">
        <v>22</v>
      </c>
    </row>
    <row r="32" spans="1:15" x14ac:dyDescent="0.2">
      <c r="A32" s="32"/>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tabSelected="1" topLeftCell="A19" zoomScale="130" zoomScaleNormal="130" workbookViewId="0">
      <selection activeCell="G15" sqref="G15"/>
    </sheetView>
  </sheetViews>
  <sheetFormatPr defaultRowHeight="12.75" x14ac:dyDescent="0.2"/>
  <cols>
    <col min="1" max="1" width="34.28515625" style="45" bestFit="1" customWidth="1"/>
    <col min="2" max="16" width="9.5703125" style="45" customWidth="1"/>
    <col min="17" max="16384" width="9.140625" style="45"/>
  </cols>
  <sheetData>
    <row r="1" spans="1:10" ht="15.75" customHeight="1" x14ac:dyDescent="0.25">
      <c r="A1" s="84" t="s">
        <v>35</v>
      </c>
      <c r="B1" s="84"/>
      <c r="C1" s="84"/>
      <c r="D1" s="84"/>
      <c r="E1" s="44"/>
      <c r="F1" s="44"/>
      <c r="G1" s="44"/>
      <c r="H1" s="44"/>
      <c r="I1" s="44"/>
      <c r="J1" s="44"/>
    </row>
    <row r="2" spans="1:10" ht="15.75" x14ac:dyDescent="0.25">
      <c r="A2" s="85" t="s">
        <v>36</v>
      </c>
      <c r="B2" s="85"/>
      <c r="C2" s="85"/>
      <c r="D2" s="85"/>
      <c r="E2" s="85"/>
      <c r="F2" s="85"/>
      <c r="G2" s="85"/>
      <c r="H2" s="85"/>
      <c r="I2" s="85"/>
      <c r="J2" s="46"/>
    </row>
    <row r="3" spans="1:10" x14ac:dyDescent="0.2">
      <c r="A3" s="47" t="s">
        <v>37</v>
      </c>
      <c r="B3" s="86"/>
      <c r="C3" s="86"/>
      <c r="D3" s="86"/>
    </row>
    <row r="4" spans="1:10" ht="15" customHeight="1" x14ac:dyDescent="0.2">
      <c r="A4" s="47" t="s">
        <v>38</v>
      </c>
      <c r="B4" s="87" t="s">
        <v>39</v>
      </c>
      <c r="C4" s="87"/>
      <c r="D4" s="87"/>
      <c r="E4" s="47"/>
    </row>
    <row r="5" spans="1:10" ht="15" customHeight="1" x14ac:dyDescent="0.2">
      <c r="D5" s="48"/>
      <c r="E5" s="47"/>
    </row>
    <row r="6" spans="1:10" ht="15" customHeight="1" x14ac:dyDescent="0.2">
      <c r="D6" s="48"/>
      <c r="E6" s="47"/>
      <c r="G6" s="49" t="s">
        <v>40</v>
      </c>
    </row>
    <row r="7" spans="1:10" ht="15" customHeight="1" x14ac:dyDescent="0.2">
      <c r="D7" s="48"/>
      <c r="E7" s="47"/>
      <c r="G7" s="50"/>
      <c r="H7" s="50"/>
      <c r="I7" s="50"/>
    </row>
    <row r="8" spans="1:10" ht="15" customHeight="1" x14ac:dyDescent="0.25">
      <c r="D8" s="48"/>
      <c r="E8" s="47"/>
      <c r="G8" s="50"/>
      <c r="H8" s="50"/>
      <c r="I8" s="51"/>
    </row>
    <row r="9" spans="1:10" ht="15" customHeight="1" x14ac:dyDescent="0.2">
      <c r="D9" s="48"/>
      <c r="E9" s="47"/>
      <c r="G9" s="50"/>
      <c r="H9" s="50"/>
      <c r="I9" s="50"/>
    </row>
    <row r="10" spans="1:10" ht="15" customHeight="1" x14ac:dyDescent="0.2">
      <c r="G10" s="50"/>
      <c r="H10" s="50"/>
      <c r="I10" s="50"/>
    </row>
    <row r="11" spans="1:10" ht="15" customHeight="1" x14ac:dyDescent="0.2">
      <c r="G11" s="50"/>
      <c r="H11" s="50"/>
      <c r="I11" s="50"/>
    </row>
    <row r="12" spans="1:10" ht="15" customHeight="1" x14ac:dyDescent="0.2">
      <c r="G12" s="50"/>
      <c r="H12" s="50"/>
      <c r="I12" s="50"/>
    </row>
    <row r="13" spans="1:10" ht="15" customHeight="1" x14ac:dyDescent="0.2">
      <c r="G13" s="50"/>
      <c r="H13" s="50"/>
      <c r="I13" s="50"/>
    </row>
    <row r="14" spans="1:10" ht="15" customHeight="1" x14ac:dyDescent="0.2"/>
    <row r="16" spans="1:10" ht="11.25" customHeight="1" thickBot="1" x14ac:dyDescent="0.25"/>
    <row r="17" spans="1:16" s="52" customFormat="1" ht="13.5" thickBot="1" x14ac:dyDescent="0.25">
      <c r="B17" s="77" t="s">
        <v>41</v>
      </c>
      <c r="C17" s="78"/>
      <c r="D17" s="79"/>
      <c r="E17" s="77" t="s">
        <v>42</v>
      </c>
      <c r="F17" s="78"/>
      <c r="G17" s="79"/>
      <c r="H17" s="77" t="s">
        <v>43</v>
      </c>
      <c r="I17" s="78"/>
      <c r="J17" s="79"/>
      <c r="K17" s="77" t="s">
        <v>44</v>
      </c>
      <c r="L17" s="78"/>
      <c r="M17" s="79"/>
      <c r="N17" s="77" t="s">
        <v>45</v>
      </c>
      <c r="O17" s="78"/>
      <c r="P17" s="79"/>
    </row>
    <row r="18" spans="1:16" s="52" customFormat="1" ht="78.75" customHeight="1" x14ac:dyDescent="0.2">
      <c r="B18" s="80" t="s">
        <v>53</v>
      </c>
      <c r="C18" s="81"/>
      <c r="D18" s="82"/>
      <c r="E18" s="83" t="s">
        <v>46</v>
      </c>
      <c r="F18" s="81"/>
      <c r="G18" s="82"/>
      <c r="H18" s="83" t="s">
        <v>47</v>
      </c>
      <c r="I18" s="81"/>
      <c r="J18" s="82"/>
      <c r="K18" s="83" t="s">
        <v>48</v>
      </c>
      <c r="L18" s="81"/>
      <c r="M18" s="82"/>
      <c r="N18" s="83" t="s">
        <v>49</v>
      </c>
      <c r="O18" s="81"/>
      <c r="P18" s="82"/>
    </row>
    <row r="19" spans="1:16" s="54" customFormat="1" ht="11.25" customHeight="1" x14ac:dyDescent="0.2">
      <c r="A19" s="53"/>
      <c r="B19" s="71" t="s">
        <v>50</v>
      </c>
      <c r="C19" s="72"/>
      <c r="D19" s="73"/>
      <c r="E19" s="71" t="s">
        <v>50</v>
      </c>
      <c r="F19" s="72"/>
      <c r="G19" s="73"/>
      <c r="H19" s="71" t="s">
        <v>50</v>
      </c>
      <c r="I19" s="72"/>
      <c r="J19" s="73"/>
      <c r="K19" s="71" t="s">
        <v>50</v>
      </c>
      <c r="L19" s="72"/>
      <c r="M19" s="73"/>
      <c r="N19" s="71" t="s">
        <v>50</v>
      </c>
      <c r="O19" s="72"/>
      <c r="P19" s="73"/>
    </row>
    <row r="20" spans="1:16" s="54" customFormat="1" ht="14.25" x14ac:dyDescent="0.2">
      <c r="A20" s="55" t="s">
        <v>23</v>
      </c>
      <c r="B20" s="74"/>
      <c r="C20" s="75"/>
      <c r="D20" s="76"/>
      <c r="E20" s="74"/>
      <c r="F20" s="75"/>
      <c r="G20" s="76"/>
      <c r="H20" s="74"/>
      <c r="I20" s="75"/>
      <c r="J20" s="76"/>
      <c r="K20" s="74"/>
      <c r="L20" s="75"/>
      <c r="M20" s="76"/>
      <c r="N20" s="74"/>
      <c r="O20" s="75"/>
      <c r="P20" s="76"/>
    </row>
    <row r="21" spans="1:16" s="54" customFormat="1" ht="14.25" x14ac:dyDescent="0.2">
      <c r="A21" s="56" t="s">
        <v>24</v>
      </c>
      <c r="B21" s="68"/>
      <c r="C21" s="69"/>
      <c r="D21" s="70"/>
      <c r="E21" s="68"/>
      <c r="F21" s="69"/>
      <c r="G21" s="70"/>
      <c r="H21" s="68"/>
      <c r="I21" s="69"/>
      <c r="J21" s="70"/>
      <c r="K21" s="68"/>
      <c r="L21" s="69"/>
      <c r="M21" s="70"/>
      <c r="N21" s="68"/>
      <c r="O21" s="69"/>
      <c r="P21" s="70"/>
    </row>
    <row r="22" spans="1:16" s="54" customFormat="1" ht="14.25" x14ac:dyDescent="0.2">
      <c r="A22" s="56" t="s">
        <v>25</v>
      </c>
      <c r="B22" s="68"/>
      <c r="C22" s="69"/>
      <c r="D22" s="70"/>
      <c r="E22" s="68"/>
      <c r="F22" s="69"/>
      <c r="G22" s="70"/>
      <c r="H22" s="68"/>
      <c r="I22" s="69"/>
      <c r="J22" s="70"/>
      <c r="K22" s="68"/>
      <c r="L22" s="69"/>
      <c r="M22" s="70"/>
      <c r="N22" s="68"/>
      <c r="O22" s="69"/>
      <c r="P22" s="70"/>
    </row>
    <row r="23" spans="1:16" s="54" customFormat="1" ht="14.25" x14ac:dyDescent="0.2">
      <c r="A23" s="56" t="s">
        <v>26</v>
      </c>
      <c r="B23" s="68"/>
      <c r="C23" s="69"/>
      <c r="D23" s="70"/>
      <c r="E23" s="68"/>
      <c r="F23" s="69"/>
      <c r="G23" s="70"/>
      <c r="H23" s="68"/>
      <c r="I23" s="69"/>
      <c r="J23" s="70"/>
      <c r="K23" s="68"/>
      <c r="L23" s="69"/>
      <c r="M23" s="70"/>
      <c r="N23" s="68"/>
      <c r="O23" s="69"/>
      <c r="P23" s="70"/>
    </row>
    <row r="24" spans="1:16" s="54" customFormat="1" ht="14.25" x14ac:dyDescent="0.2">
      <c r="A24" s="56" t="s">
        <v>27</v>
      </c>
      <c r="B24" s="68"/>
      <c r="C24" s="69"/>
      <c r="D24" s="70"/>
      <c r="E24" s="68"/>
      <c r="F24" s="69"/>
      <c r="G24" s="70"/>
      <c r="H24" s="68"/>
      <c r="I24" s="69"/>
      <c r="J24" s="70"/>
      <c r="K24" s="68"/>
      <c r="L24" s="69"/>
      <c r="M24" s="70"/>
      <c r="N24" s="68"/>
      <c r="O24" s="69"/>
      <c r="P24" s="70"/>
    </row>
    <row r="25" spans="1:16" s="54" customFormat="1" ht="14.25" x14ac:dyDescent="0.2">
      <c r="A25" s="56" t="s">
        <v>28</v>
      </c>
      <c r="B25" s="68"/>
      <c r="C25" s="69"/>
      <c r="D25" s="70"/>
      <c r="E25" s="68"/>
      <c r="F25" s="69"/>
      <c r="G25" s="70"/>
      <c r="H25" s="68"/>
      <c r="I25" s="69"/>
      <c r="J25" s="70"/>
      <c r="K25" s="68"/>
      <c r="L25" s="69"/>
      <c r="M25" s="70"/>
      <c r="N25" s="68"/>
      <c r="O25" s="69"/>
      <c r="P25" s="70"/>
    </row>
    <row r="26" spans="1:16" s="54" customFormat="1" ht="14.25" x14ac:dyDescent="0.2">
      <c r="A26" s="56" t="s">
        <v>29</v>
      </c>
      <c r="B26" s="68"/>
      <c r="C26" s="69"/>
      <c r="D26" s="70"/>
      <c r="E26" s="68"/>
      <c r="F26" s="69"/>
      <c r="G26" s="70"/>
      <c r="H26" s="68"/>
      <c r="I26" s="69"/>
      <c r="J26" s="70"/>
      <c r="K26" s="68"/>
      <c r="L26" s="69"/>
      <c r="M26" s="70"/>
      <c r="N26" s="68"/>
      <c r="O26" s="69"/>
      <c r="P26" s="70"/>
    </row>
    <row r="27" spans="1:16" s="54" customFormat="1" ht="14.25" x14ac:dyDescent="0.2">
      <c r="A27" s="56" t="s">
        <v>30</v>
      </c>
      <c r="B27" s="68"/>
      <c r="C27" s="69"/>
      <c r="D27" s="70"/>
      <c r="E27" s="68"/>
      <c r="F27" s="69"/>
      <c r="G27" s="70"/>
      <c r="H27" s="68"/>
      <c r="I27" s="69"/>
      <c r="J27" s="70"/>
      <c r="K27" s="68"/>
      <c r="L27" s="69"/>
      <c r="M27" s="70"/>
      <c r="N27" s="68"/>
      <c r="O27" s="69"/>
      <c r="P27" s="70"/>
    </row>
    <row r="28" spans="1:16" s="54" customFormat="1" ht="14.25" x14ac:dyDescent="0.2">
      <c r="A28" s="56" t="s">
        <v>31</v>
      </c>
      <c r="B28" s="68"/>
      <c r="C28" s="69"/>
      <c r="D28" s="70"/>
      <c r="E28" s="68"/>
      <c r="F28" s="69"/>
      <c r="G28" s="70"/>
      <c r="H28" s="68"/>
      <c r="I28" s="69"/>
      <c r="J28" s="70"/>
      <c r="K28" s="68"/>
      <c r="L28" s="69"/>
      <c r="M28" s="70"/>
      <c r="N28" s="68"/>
      <c r="O28" s="69"/>
      <c r="P28" s="70"/>
    </row>
    <row r="29" spans="1:16" s="54" customFormat="1" ht="14.25" x14ac:dyDescent="0.2">
      <c r="A29" s="56" t="s">
        <v>32</v>
      </c>
      <c r="B29" s="68"/>
      <c r="C29" s="69"/>
      <c r="D29" s="70"/>
      <c r="E29" s="68"/>
      <c r="F29" s="69"/>
      <c r="G29" s="70"/>
      <c r="H29" s="68"/>
      <c r="I29" s="69"/>
      <c r="J29" s="70"/>
      <c r="K29" s="68"/>
      <c r="L29" s="69"/>
      <c r="M29" s="70"/>
      <c r="N29" s="68"/>
      <c r="O29" s="69"/>
      <c r="P29" s="70"/>
    </row>
    <row r="30" spans="1:16" s="54" customFormat="1" ht="14.25" x14ac:dyDescent="0.2">
      <c r="A30" s="56" t="s">
        <v>33</v>
      </c>
      <c r="B30" s="68"/>
      <c r="C30" s="69"/>
      <c r="D30" s="70"/>
      <c r="E30" s="68"/>
      <c r="F30" s="69"/>
      <c r="G30" s="70"/>
      <c r="H30" s="68"/>
      <c r="I30" s="69"/>
      <c r="J30" s="70"/>
      <c r="K30" s="68"/>
      <c r="L30" s="69"/>
      <c r="M30" s="70"/>
      <c r="N30" s="68"/>
      <c r="O30" s="69"/>
      <c r="P30" s="70"/>
    </row>
    <row r="31" spans="1:16" s="58" customFormat="1" ht="7.5" customHeight="1" x14ac:dyDescent="0.2">
      <c r="A31" s="57"/>
      <c r="B31" s="57"/>
      <c r="C31" s="57"/>
      <c r="D31" s="57"/>
      <c r="E31" s="57"/>
      <c r="F31" s="57"/>
      <c r="G31" s="57"/>
      <c r="H31" s="57"/>
      <c r="I31" s="57"/>
      <c r="J31" s="57"/>
      <c r="K31" s="57"/>
      <c r="L31" s="57"/>
      <c r="M31" s="57"/>
      <c r="N31" s="57"/>
      <c r="O31" s="57"/>
      <c r="P31" s="57"/>
    </row>
    <row r="32" spans="1:16" s="59" customFormat="1" ht="6.75" customHeight="1" x14ac:dyDescent="0.2"/>
    <row r="34" spans="1:13" x14ac:dyDescent="0.2">
      <c r="A34" s="60" t="s">
        <v>51</v>
      </c>
      <c r="G34" s="61"/>
      <c r="H34" s="61"/>
    </row>
    <row r="35" spans="1:13" x14ac:dyDescent="0.2">
      <c r="G35" s="61"/>
      <c r="H35" s="61"/>
      <c r="I35" s="61"/>
      <c r="J35" s="61"/>
    </row>
    <row r="36" spans="1:13" x14ac:dyDescent="0.2">
      <c r="G36" s="61"/>
      <c r="H36" s="61"/>
      <c r="I36" s="61"/>
      <c r="J36" s="61"/>
    </row>
    <row r="37" spans="1:13" x14ac:dyDescent="0.2">
      <c r="G37" s="61"/>
      <c r="H37" s="61"/>
      <c r="I37" s="61"/>
      <c r="J37" s="61"/>
    </row>
    <row r="38" spans="1:13" x14ac:dyDescent="0.2">
      <c r="G38" s="61"/>
      <c r="H38" s="61"/>
      <c r="I38" s="61"/>
      <c r="J38" s="61"/>
    </row>
    <row r="39" spans="1:13" x14ac:dyDescent="0.2">
      <c r="G39" s="61"/>
      <c r="H39" s="61"/>
      <c r="I39" s="61"/>
      <c r="J39" s="61"/>
    </row>
    <row r="40" spans="1:13" x14ac:dyDescent="0.2">
      <c r="G40" s="61"/>
      <c r="H40" s="61"/>
      <c r="I40" s="61"/>
      <c r="J40" s="61"/>
    </row>
    <row r="41" spans="1:13" x14ac:dyDescent="0.2">
      <c r="G41" s="61"/>
      <c r="H41" s="61"/>
      <c r="I41" s="61"/>
      <c r="J41" s="61"/>
    </row>
    <row r="42" spans="1:13" x14ac:dyDescent="0.2">
      <c r="B42" s="61"/>
      <c r="C42" s="61"/>
      <c r="D42" s="61"/>
      <c r="E42" s="61"/>
      <c r="F42" s="61"/>
      <c r="G42" s="61"/>
      <c r="H42" s="61"/>
      <c r="I42" s="61"/>
      <c r="J42" s="61"/>
    </row>
    <row r="43" spans="1:13" x14ac:dyDescent="0.2">
      <c r="H43" s="61"/>
      <c r="I43" s="61"/>
      <c r="J43" s="61"/>
    </row>
    <row r="44" spans="1:13" x14ac:dyDescent="0.2">
      <c r="I44" s="61"/>
      <c r="J44" s="61"/>
      <c r="K44" s="61"/>
      <c r="L44" s="61"/>
    </row>
    <row r="45" spans="1:13" x14ac:dyDescent="0.2">
      <c r="I45" s="61"/>
      <c r="J45" s="61"/>
      <c r="K45" s="61"/>
      <c r="L45" s="61"/>
      <c r="M45" s="61"/>
    </row>
    <row r="46" spans="1:13" x14ac:dyDescent="0.2">
      <c r="L46" s="61"/>
      <c r="M46" s="61"/>
    </row>
    <row r="47" spans="1:13" x14ac:dyDescent="0.2">
      <c r="L47" s="61"/>
      <c r="M47" s="61"/>
    </row>
    <row r="48" spans="1:13" x14ac:dyDescent="0.2">
      <c r="L48" s="61"/>
      <c r="M48" s="61"/>
    </row>
    <row r="49" spans="1:13" x14ac:dyDescent="0.2">
      <c r="L49" s="61"/>
      <c r="M49" s="61"/>
    </row>
    <row r="62" spans="1:13" x14ac:dyDescent="0.2">
      <c r="A62" s="62" t="s">
        <v>52</v>
      </c>
    </row>
  </sheetData>
  <mergeCells count="74">
    <mergeCell ref="A1:D1"/>
    <mergeCell ref="A2:I2"/>
    <mergeCell ref="B3:D3"/>
    <mergeCell ref="B4:D4"/>
    <mergeCell ref="B17:D17"/>
    <mergeCell ref="E17:G17"/>
    <mergeCell ref="H17:J17"/>
    <mergeCell ref="K17:M17"/>
    <mergeCell ref="N17:P17"/>
    <mergeCell ref="B18:D18"/>
    <mergeCell ref="E18:G18"/>
    <mergeCell ref="H18:J18"/>
    <mergeCell ref="K18:M18"/>
    <mergeCell ref="N18:P18"/>
    <mergeCell ref="B20:D20"/>
    <mergeCell ref="E20:G20"/>
    <mergeCell ref="H20:J20"/>
    <mergeCell ref="K20:M20"/>
    <mergeCell ref="N20:P20"/>
    <mergeCell ref="B19:D19"/>
    <mergeCell ref="E19:G19"/>
    <mergeCell ref="H19:J19"/>
    <mergeCell ref="K19:M19"/>
    <mergeCell ref="N19:P19"/>
    <mergeCell ref="B22:D22"/>
    <mergeCell ref="E22:G22"/>
    <mergeCell ref="H22:J22"/>
    <mergeCell ref="K22:M22"/>
    <mergeCell ref="N22:P22"/>
    <mergeCell ref="B21:D21"/>
    <mergeCell ref="E21:G21"/>
    <mergeCell ref="H21:J21"/>
    <mergeCell ref="K21:M21"/>
    <mergeCell ref="N21:P21"/>
    <mergeCell ref="B24:D24"/>
    <mergeCell ref="E24:G24"/>
    <mergeCell ref="H24:J24"/>
    <mergeCell ref="K24:M24"/>
    <mergeCell ref="N24:P24"/>
    <mergeCell ref="B23:D23"/>
    <mergeCell ref="E23:G23"/>
    <mergeCell ref="H23:J23"/>
    <mergeCell ref="K23:M23"/>
    <mergeCell ref="N23:P23"/>
    <mergeCell ref="B26:D26"/>
    <mergeCell ref="E26:G26"/>
    <mergeCell ref="H26:J26"/>
    <mergeCell ref="K26:M26"/>
    <mergeCell ref="N26:P26"/>
    <mergeCell ref="B25:D25"/>
    <mergeCell ref="E25:G25"/>
    <mergeCell ref="H25:J25"/>
    <mergeCell ref="K25:M25"/>
    <mergeCell ref="N25:P25"/>
    <mergeCell ref="B28:D28"/>
    <mergeCell ref="E28:G28"/>
    <mergeCell ref="H28:J28"/>
    <mergeCell ref="K28:M28"/>
    <mergeCell ref="N28:P28"/>
    <mergeCell ref="B27:D27"/>
    <mergeCell ref="E27:G27"/>
    <mergeCell ref="H27:J27"/>
    <mergeCell ref="K27:M27"/>
    <mergeCell ref="N27:P27"/>
    <mergeCell ref="B30:D30"/>
    <mergeCell ref="E30:G30"/>
    <mergeCell ref="H30:J30"/>
    <mergeCell ref="K30:M30"/>
    <mergeCell ref="N30:P30"/>
    <mergeCell ref="B29:D29"/>
    <mergeCell ref="E29:G29"/>
    <mergeCell ref="H29:J29"/>
    <mergeCell ref="K29:M29"/>
    <mergeCell ref="N29:P29"/>
  </mergeCells>
  <pageMargins left="0.25" right="0.25"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2020-02-18T16:13:08Z</dcterms:modified>
</cp:coreProperties>
</file>