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7740" yWindow="-180" windowWidth="17115" windowHeight="9855" tabRatio="685" activeTab="6"/>
  </bookViews>
  <sheets>
    <sheet name="Evaluator 1" sheetId="3" r:id="rId1"/>
    <sheet name="Evaluator 2" sheetId="5" r:id="rId2"/>
    <sheet name="Evaluator 3" sheetId="9" r:id="rId3"/>
    <sheet name="Evaluator 4" sheetId="10" r:id="rId4"/>
    <sheet name="Evaluator 5" sheetId="4" r:id="rId5"/>
    <sheet name="Summary" sheetId="1" r:id="rId6"/>
    <sheet name="Evaluation" sheetId="11" r:id="rId7"/>
  </sheets>
  <calcPr calcId="152511"/>
</workbook>
</file>

<file path=xl/calcChain.xml><?xml version="1.0" encoding="utf-8"?>
<calcChain xmlns="http://schemas.openxmlformats.org/spreadsheetml/2006/main">
  <c r="J4" i="4" l="1"/>
  <c r="J7" i="1"/>
  <c r="K7" i="1"/>
  <c r="G8" i="1"/>
  <c r="G9" i="1"/>
  <c r="G10" i="1"/>
  <c r="B9" i="1"/>
  <c r="B8" i="1"/>
  <c r="B7" i="1"/>
  <c r="L5" i="4"/>
  <c r="L6" i="4"/>
  <c r="L7" i="4"/>
  <c r="L4" i="4"/>
  <c r="J6" i="1" l="1"/>
  <c r="J8" i="1"/>
  <c r="J9" i="1"/>
  <c r="J10" i="1"/>
  <c r="J7" i="4"/>
  <c r="F10" i="1" s="1"/>
  <c r="F7" i="1"/>
  <c r="G7" i="1" s="1"/>
  <c r="H10" i="1" s="1"/>
  <c r="J5" i="4"/>
  <c r="F8" i="1" s="1"/>
  <c r="J6" i="4"/>
  <c r="F9" i="1"/>
  <c r="A7" i="1"/>
  <c r="A8" i="1"/>
  <c r="A9" i="1"/>
  <c r="A10" i="1"/>
  <c r="K9" i="1" l="1"/>
  <c r="K10" i="1"/>
  <c r="J4" i="10" l="1"/>
  <c r="E7" i="1" s="1"/>
  <c r="J5" i="10"/>
  <c r="E8" i="1" s="1"/>
  <c r="J6" i="10"/>
  <c r="E9" i="1" s="1"/>
  <c r="J7" i="10"/>
  <c r="E10" i="1" s="1"/>
  <c r="J4" i="9" l="1"/>
  <c r="D7" i="1" s="1"/>
  <c r="J5" i="9"/>
  <c r="D8" i="1" s="1"/>
  <c r="J6" i="9"/>
  <c r="D9" i="1" s="1"/>
  <c r="J7" i="9"/>
  <c r="D10" i="1" s="1"/>
  <c r="J4" i="5"/>
  <c r="C7" i="1" s="1"/>
  <c r="J5" i="5"/>
  <c r="C8" i="1" s="1"/>
  <c r="J6" i="5"/>
  <c r="C9" i="1" s="1"/>
  <c r="J7" i="5"/>
  <c r="C10" i="1" s="1"/>
  <c r="J4" i="3"/>
  <c r="J5" i="3"/>
  <c r="J6" i="3"/>
  <c r="J7" i="3"/>
  <c r="B10" i="1" s="1"/>
  <c r="N10" i="1" l="1"/>
  <c r="N9" i="1"/>
  <c r="K8" i="1"/>
  <c r="L8" i="1" s="1"/>
  <c r="L7" i="1" l="1"/>
  <c r="L9" i="1"/>
  <c r="L10" i="1"/>
  <c r="N7" i="1"/>
  <c r="H7" i="1" l="1"/>
  <c r="H9" i="1"/>
  <c r="H8" i="1"/>
  <c r="N8" i="1"/>
  <c r="O7" i="1" s="1"/>
  <c r="O9" i="1" l="1"/>
  <c r="O10" i="1"/>
  <c r="O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<sst xmlns="http://schemas.openxmlformats.org/spreadsheetml/2006/main" count="108" uniqueCount="51">
  <si>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</si>
  <si>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</si>
  <si>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</si>
  <si>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</si>
  <si>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</si>
  <si>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</si>
  <si>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</si>
  <si>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</si>
  <si>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</si>
  <si>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</si>
  <si>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</si>
  <si>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</si>
  <si>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</si>
  <si>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</si>
  <si>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</si>
  <si>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</si>
  <si>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</si>
  <si>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</si>
  <si>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</si>
  <si>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</si>
  <si>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</si>
  <si>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</si>
  <si>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</si>
  <si>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Criteria 6</t>
  </si>
  <si>
    <t>MWM</t>
  </si>
  <si>
    <t>Pierpont</t>
  </si>
  <si>
    <t>eCity Interactive</t>
  </si>
  <si>
    <t>Ologie</t>
  </si>
  <si>
    <t xml:space="preserve">RFP730-20097 UH Engineering - Marketing and Communication Services </t>
  </si>
  <si>
    <t>PM</t>
  </si>
  <si>
    <t xml:space="preserve">University of Houston Evaluation Matrix </t>
  </si>
  <si>
    <t>RFP730-20097 UH ENGINEERING - MARKETING AND COMMUNICATION SERVICES</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</si>
  <si>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</si>
  <si>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</si>
  <si>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</si>
  <si>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</si>
  <si>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</si>
  <si>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</si>
  <si>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</si>
  <si>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</si>
  <si>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</si>
  <si>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</si>
  <si>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Reputation of the vendor and of the vendor’s goods or services</t>
  </si>
  <si>
    <t>Quality of the vendor’s goods or services</t>
  </si>
  <si>
    <t>Extent to which the goods or services meet UHS’ needs</t>
  </si>
  <si>
    <t>The vendor’s past performance with UHS</t>
  </si>
  <si>
    <t>Ability of the vendor’s proposal to meet the requirements of the institution’s solicitation document, so that any vendor proposal that is non-responsive to the criteria set forth in the solicitation document shall be rejected</t>
  </si>
  <si>
    <t>Points (1-5)</t>
  </si>
  <si>
    <t xml:space="preserve">Committee Members: </t>
  </si>
  <si>
    <t>Updated: 10/19</t>
  </si>
  <si>
    <t>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</si>
</sst>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8">
    <xf numFmtId="0" fontId="0" fillId="0" borderId="0" xfId="0"/>
    <xf numFmtId="0" fontId="0" fillId="0" borderId="0" xfId="0" applyBorder="1"/>
    <xf numFmtId="0" fontId="14" fillId="0" borderId="0" xfId="0" applyFont="1" applyBorder="1" applyAlignment="1"/>
    <xf numFmtId="0" fontId="16" fillId="0" borderId="0" xfId="0" applyFo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6" borderId="0" xfId="0" applyFont="1" applyFill="1" applyAlignment="1"/>
    <xf numFmtId="0" fontId="38" fillId="26" borderId="0" xfId="0" applyFont="1" applyFill="1"/>
    <xf numFmtId="0" fontId="14" fillId="26" borderId="0" xfId="0" applyFont="1" applyFill="1" applyAlignment="1"/>
    <xf numFmtId="0" fontId="15" fillId="26" borderId="0" xfId="0" applyFont="1" applyFill="1"/>
    <xf numFmtId="0" fontId="38" fillId="26" borderId="0" xfId="0" applyFont="1" applyFill="1" applyBorder="1"/>
    <xf numFmtId="0" fontId="15" fillId="26" borderId="0" xfId="0" applyFont="1" applyFill="1" applyBorder="1"/>
    <xf numFmtId="0" fontId="14" fillId="26" borderId="0" xfId="0" applyFont="1" applyFill="1" applyBorder="1"/>
    <xf numFmtId="0" fontId="14" fillId="26" borderId="0" xfId="0" applyFont="1" applyFill="1"/>
    <xf numFmtId="0" fontId="14" fillId="26" borderId="0" xfId="0" applyFont="1" applyFill="1" applyBorder="1" applyAlignment="1">
      <alignment horizontal="left" vertical="center"/>
    </xf>
    <xf numFmtId="0" fontId="14" fillId="26" borderId="0" xfId="0" applyFont="1" applyFill="1" applyBorder="1" applyAlignment="1">
      <alignment horizontal="right" textRotation="90" wrapText="1"/>
    </xf>
    <xf numFmtId="0" fontId="35" fillId="26" borderId="0" xfId="0" applyFont="1" applyFill="1" applyBorder="1" applyAlignment="1">
      <alignment horizontal="right" textRotation="90" wrapText="1"/>
    </xf>
    <xf numFmtId="0" fontId="14" fillId="26" borderId="0" xfId="0" applyFont="1" applyFill="1" applyAlignment="1">
      <alignment horizontal="center" vertical="center"/>
    </xf>
    <xf numFmtId="0" fontId="39" fillId="26" borderId="0" xfId="0" applyFont="1" applyFill="1"/>
    <xf numFmtId="0" fontId="35" fillId="25" borderId="14" xfId="0" applyFont="1" applyFill="1" applyBorder="1" applyAlignment="1">
      <alignment horizontal="right" textRotation="90"/>
    </xf>
    <xf numFmtId="0" fontId="41" fillId="0" borderId="10" xfId="0" applyFont="1" applyBorder="1" applyAlignment="1">
      <alignment horizontal="right"/>
    </xf>
    <xf numFmtId="0" fontId="43" fillId="0" borderId="10" xfId="0" applyFont="1" applyBorder="1" applyAlignment="1">
      <alignment horizontal="right"/>
    </xf>
    <xf numFmtId="0" fontId="42" fillId="0" borderId="0" xfId="0" applyFont="1"/>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8" applyFont="1" applyFill="1" applyBorder="1"/>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4" fontId="15" fillId="0" borderId="12" xfId="0" applyNumberFormat="1" applyFont="1" applyFill="1" applyBorder="1"/>
    <xf numFmtId="0" fontId="15" fillId="0" borderId="0" xfId="0" applyFont="1" applyFill="1"/>
    <xf numFmtId="4" fontId="15" fillId="0" borderId="12" xfId="0" applyNumberFormat="1" applyFont="1" applyFill="1" applyBorder="1" applyAlignment="1">
      <alignment horizontal="right"/>
    </xf>
    <xf numFmtId="0" fontId="15" fillId="0" borderId="11" xfId="0" applyFont="1" applyFill="1" applyBorder="1" applyAlignment="1">
      <alignment horizontal="left"/>
    </xf>
    <xf numFmtId="0" fontId="15" fillId="0" borderId="11" xfId="0" applyFont="1" applyFill="1" applyBorder="1" applyAlignment="1">
      <alignment horizontal="right"/>
    </xf>
    <xf numFmtId="0" fontId="36" fillId="0" borderId="13" xfId="0" applyFont="1" applyFill="1" applyBorder="1" applyAlignment="1">
      <alignment horizontal="right"/>
    </xf>
    <xf numFmtId="4" fontId="15" fillId="0" borderId="11" xfId="0" applyNumberFormat="1" applyFont="1" applyFill="1" applyBorder="1" applyAlignment="1">
      <alignment horizontal="right"/>
    </xf>
    <xf numFmtId="0" fontId="16" fillId="0" borderId="0" xfId="98" applyFont="1"/>
    <xf numFmtId="0" fontId="16" fillId="0" borderId="0" xfId="98" applyFont="1"/>
    <xf numFmtId="0" fontId="16" fillId="0" borderId="0" xfId="98" applyFont="1"/>
    <xf numFmtId="0" fontId="16" fillId="0" borderId="0" xfId="98" applyFont="1"/>
    <xf numFmtId="0" fontId="16" fillId="0" borderId="0" xfId="98" applyFont="1"/>
    <xf numFmtId="0" fontId="41" fillId="0" borderId="0" xfId="98" applyFont="1" applyAlignment="1">
      <alignment horizontal="left"/>
    </xf>
    <xf numFmtId="0" fontId="40" fillId="0" borderId="10" xfId="103" applyFont="1" applyBorder="1" applyAlignment="1">
      <alignment horizontal="center"/>
    </xf>
    <xf numFmtId="0" fontId="40" fillId="0" borderId="10" xfId="100" applyFont="1" applyBorder="1" applyAlignment="1">
      <alignment horizontal="center"/>
    </xf>
    <xf numFmtId="0" fontId="41" fillId="0" borderId="0" xfId="0" applyFont="1" applyAlignment="1">
      <alignment horizontal="left"/>
    </xf>
    <xf numFmtId="0" fontId="37" fillId="26" borderId="0" xfId="0" applyFont="1" applyFill="1" applyAlignment="1">
      <alignment horizontal="right"/>
    </xf>
    <xf numFmtId="0" fontId="37" fillId="26" borderId="0" xfId="0" applyFont="1" applyFill="1" applyBorder="1" applyAlignment="1">
      <alignment horizontal="right"/>
    </xf>
    <xf numFmtId="0" fontId="37" fillId="24" borderId="0" xfId="0" applyFont="1" applyFill="1" applyAlignment="1">
      <alignment horizontal="left"/>
    </xf>
    <xf numFmtId="0" fontId="14" fillId="26" borderId="0" xfId="98" applyFont="1" applyFill="1" applyAlignment="1">
      <alignment horizontal="left" wrapText="1"/>
    </xf>
    <xf numFmtId="0" fontId="14" fillId="26" borderId="0" xfId="98" applyFont="1" applyFill="1" applyAlignment="1">
      <alignment wrapText="1"/>
    </xf>
    <xf numFmtId="0" fontId="16" fillId="26" borderId="0" xfId="98" applyFont="1" applyFill="1"/>
    <xf numFmtId="0" fontId="14" fillId="0" borderId="0" xfId="98" applyFont="1" applyFill="1" applyAlignment="1">
      <alignment horizontal="left"/>
    </xf>
    <xf numFmtId="0" fontId="15" fillId="26" borderId="0" xfId="98" applyFont="1" applyFill="1"/>
    <xf numFmtId="0" fontId="40" fillId="26" borderId="0" xfId="108" applyFont="1" applyFill="1" applyBorder="1" applyAlignment="1">
      <alignment horizontal="left"/>
    </xf>
    <xf numFmtId="0" fontId="16" fillId="24" borderId="0" xfId="108" applyFont="1" applyFill="1" applyBorder="1" applyAlignment="1">
      <alignment horizontal="center"/>
    </xf>
    <xf numFmtId="164" fontId="44" fillId="0" borderId="0" xfId="108" applyNumberFormat="1" applyFont="1" applyFill="1" applyBorder="1" applyAlignment="1">
      <alignment horizontal="center"/>
    </xf>
    <xf numFmtId="0" fontId="44" fillId="26" borderId="0" xfId="108" applyFont="1" applyFill="1" applyBorder="1" applyAlignment="1"/>
    <xf numFmtId="0" fontId="46" fillId="26" borderId="0" xfId="109" applyFont="1" applyFill="1" applyAlignment="1">
      <alignment horizontal="left" wrapText="1"/>
    </xf>
    <xf numFmtId="0" fontId="46" fillId="26" borderId="0" xfId="109" applyFont="1" applyFill="1" applyAlignment="1">
      <alignment wrapText="1"/>
    </xf>
    <xf numFmtId="0" fontId="16" fillId="26" borderId="0" xfId="98" applyFont="1" applyFill="1" applyAlignment="1"/>
    <xf numFmtId="0" fontId="16" fillId="24" borderId="15" xfId="98" applyFont="1" applyFill="1" applyBorder="1" applyAlignment="1">
      <alignment horizontal="center" wrapText="1"/>
    </xf>
    <xf numFmtId="0" fontId="47" fillId="26" borderId="0" xfId="98" applyFont="1" applyFill="1" applyAlignment="1">
      <alignment horizontal="left" wrapText="1"/>
    </xf>
    <xf numFmtId="0" fontId="45" fillId="26" borderId="0" xfId="109" applyFill="1"/>
    <xf numFmtId="0" fontId="16" fillId="26" borderId="0" xfId="98" applyFont="1" applyFill="1" applyAlignment="1">
      <alignment horizontal="center"/>
    </xf>
    <xf numFmtId="0" fontId="41" fillId="27" borderId="16" xfId="98" applyFont="1" applyFill="1" applyBorder="1" applyAlignment="1">
      <alignment horizontal="left"/>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8" fillId="26" borderId="16" xfId="98" applyFont="1" applyFill="1" applyBorder="1" applyAlignment="1">
      <alignment horizontal="left" vertical="top" wrapText="1"/>
    </xf>
    <xf numFmtId="0" fontId="39" fillId="26" borderId="17" xfId="98" applyFont="1" applyFill="1" applyBorder="1" applyAlignment="1">
      <alignment horizontal="left" vertical="top" wrapText="1"/>
    </xf>
    <xf numFmtId="0" fontId="39" fillId="26" borderId="18" xfId="98" applyFont="1" applyFill="1" applyBorder="1" applyAlignment="1">
      <alignment horizontal="left" vertical="top" wrapText="1"/>
    </xf>
    <xf numFmtId="0" fontId="39" fillId="26" borderId="16" xfId="98" applyFont="1" applyFill="1" applyBorder="1" applyAlignment="1">
      <alignment horizontal="left" vertical="top" wrapText="1"/>
    </xf>
    <xf numFmtId="0" fontId="49" fillId="26" borderId="0" xfId="98" applyFont="1" applyFill="1" applyAlignment="1">
      <alignment wrapText="1"/>
    </xf>
    <xf numFmtId="0" fontId="49" fillId="25" borderId="19" xfId="98" applyFont="1" applyFill="1" applyBorder="1" applyAlignment="1">
      <alignment horizontal="center"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6" borderId="0" xfId="98" applyFont="1" applyFill="1" applyAlignment="1">
      <alignment horizontal="center" wrapText="1"/>
    </xf>
    <xf numFmtId="0" fontId="50" fillId="26" borderId="12" xfId="98" applyFont="1" applyFill="1" applyBorder="1" applyAlignment="1"/>
    <xf numFmtId="0" fontId="16" fillId="24" borderId="22" xfId="98" applyFont="1" applyFill="1" applyBorder="1" applyAlignment="1">
      <alignment horizontal="center"/>
    </xf>
    <xf numFmtId="0" fontId="16" fillId="24" borderId="12" xfId="98" applyFont="1" applyFill="1" applyBorder="1" applyAlignment="1">
      <alignment horizontal="center"/>
    </xf>
    <xf numFmtId="0" fontId="16" fillId="24" borderId="23" xfId="98" applyFont="1" applyFill="1" applyBorder="1" applyAlignment="1">
      <alignment horizontal="center"/>
    </xf>
    <xf numFmtId="0" fontId="50" fillId="26" borderId="12" xfId="98" applyFont="1" applyFill="1" applyBorder="1" applyAlignment="1">
      <alignment wrapText="1"/>
    </xf>
    <xf numFmtId="0" fontId="16" fillId="28" borderId="0" xfId="98" applyFont="1" applyFill="1" applyBorder="1"/>
    <xf numFmtId="0" fontId="16" fillId="28" borderId="24" xfId="98" applyFont="1" applyFill="1" applyBorder="1"/>
    <xf numFmtId="0" fontId="16" fillId="26" borderId="10" xfId="98" applyFont="1" applyFill="1" applyBorder="1"/>
    <xf numFmtId="0" fontId="43" fillId="26" borderId="0" xfId="98" applyFont="1" applyFill="1"/>
    <xf numFmtId="0" fontId="16" fillId="26" borderId="0" xfId="98" applyFont="1" applyFill="1" applyAlignment="1">
      <alignment wrapText="1"/>
    </xf>
    <xf numFmtId="0" fontId="51" fillId="0" borderId="0" xfId="108" applyFont="1" applyAlignment="1">
      <alignment horizontal="left"/>
    </xf>
    <xf numFmtId="0" fontId="47" fillId="26" borderId="0" xfId="98" applyFont="1" applyFill="1"/>
    <xf numFmtId="0" fontId="52" fillId="0" borderId="0" xfId="108" applyFont="1"/>
    <xf numFmtId="0" fontId="39" fillId="26"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9"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524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G11" sqref="G11"/>
    </sheetView>
  </sheetViews>
  <sheetFormatPr defaultRowHeight="12.75" x14ac:dyDescent="0.2"/>
  <sheetData>
    <row r="1" spans="1:10" ht="15.75" x14ac:dyDescent="0.25">
      <c r="A1" s="6" t="s">
        <v>0</v>
      </c>
      <c r="B1" s="5"/>
      <c r="C1" s="5"/>
      <c r="D1" s="5"/>
      <c r="E1" s="2"/>
      <c r="F1" s="2"/>
      <c r="G1" s="2"/>
      <c r="H1" s="2"/>
      <c r="I1" s="2"/>
      <c r="J1" s="2"/>
    </row>
    <row r="2" spans="1:10" ht="15.75" x14ac:dyDescent="0.25">
      <c r="A2" s="2"/>
      <c r="B2" s="1"/>
      <c r="C2" s="1"/>
      <c r="D2" s="1"/>
      <c r="E2" s="1"/>
      <c r="F2" s="1"/>
      <c r="G2" s="1"/>
      <c r="H2" s="1"/>
      <c r="I2" s="1"/>
      <c r="J2" s="1"/>
    </row>
    <row r="3" spans="1:10" x14ac:dyDescent="0.2">
      <c r="A3" s="50"/>
      <c r="B3" s="50"/>
      <c r="C3" s="50"/>
      <c r="D3" s="25" t="s">
        <v>7</v>
      </c>
      <c r="E3" s="25" t="s">
        <v>8</v>
      </c>
      <c r="F3" s="25" t="s">
        <v>9</v>
      </c>
      <c r="G3" s="25" t="s">
        <v>10</v>
      </c>
      <c r="H3" s="25" t="s">
        <v>11</v>
      </c>
      <c r="I3" s="25" t="s">
        <v>23</v>
      </c>
      <c r="J3" s="26" t="s">
        <v>12</v>
      </c>
    </row>
    <row r="4" spans="1:10" x14ac:dyDescent="0.2">
      <c r="A4" s="49" t="s">
        <v>24</v>
      </c>
      <c r="B4" s="49"/>
      <c r="C4" s="49"/>
      <c r="D4" s="24">
        <v>0</v>
      </c>
      <c r="E4" s="47">
        <v>11.7</v>
      </c>
      <c r="F4" s="47">
        <v>16</v>
      </c>
      <c r="G4" s="47">
        <v>13.2</v>
      </c>
      <c r="H4" s="47">
        <v>1</v>
      </c>
      <c r="I4" s="47">
        <v>7.2</v>
      </c>
      <c r="J4" s="23">
        <f t="shared" ref="J4:J7" si="0">SUM(D4:I4)</f>
        <v>49.1</v>
      </c>
    </row>
    <row r="5" spans="1:10" x14ac:dyDescent="0.2">
      <c r="A5" s="49" t="s">
        <v>25</v>
      </c>
      <c r="B5" s="49"/>
      <c r="C5" s="49"/>
      <c r="D5" s="24">
        <v>0</v>
      </c>
      <c r="E5" s="47">
        <v>13.5</v>
      </c>
      <c r="F5" s="47">
        <v>14.4</v>
      </c>
      <c r="G5" s="47">
        <v>13.6</v>
      </c>
      <c r="H5" s="47">
        <v>3.9</v>
      </c>
      <c r="I5" s="47">
        <v>7</v>
      </c>
      <c r="J5" s="23">
        <f t="shared" si="0"/>
        <v>52.4</v>
      </c>
    </row>
    <row r="6" spans="1:10" x14ac:dyDescent="0.2">
      <c r="A6" s="49" t="s">
        <v>26</v>
      </c>
      <c r="B6" s="49"/>
      <c r="C6" s="49"/>
      <c r="D6" s="24">
        <v>0</v>
      </c>
      <c r="E6" s="47">
        <v>9</v>
      </c>
      <c r="F6" s="47">
        <v>13.6</v>
      </c>
      <c r="G6" s="47">
        <v>18</v>
      </c>
      <c r="H6" s="47">
        <v>3.9</v>
      </c>
      <c r="I6" s="47">
        <v>8</v>
      </c>
      <c r="J6" s="23">
        <f t="shared" si="0"/>
        <v>52.5</v>
      </c>
    </row>
    <row r="7" spans="1:10" x14ac:dyDescent="0.2">
      <c r="A7" s="49" t="s">
        <v>27</v>
      </c>
      <c r="B7" s="49"/>
      <c r="C7" s="49"/>
      <c r="D7" s="24">
        <v>0</v>
      </c>
      <c r="E7" s="47">
        <v>7.1999999999999993</v>
      </c>
      <c r="F7" s="47">
        <v>12.8</v>
      </c>
      <c r="G7" s="47">
        <v>12</v>
      </c>
      <c r="H7" s="47">
        <v>1</v>
      </c>
      <c r="I7" s="47">
        <v>4.8</v>
      </c>
      <c r="J7" s="23">
        <f t="shared" si="0"/>
        <v>37.799999999999997</v>
      </c>
    </row>
  </sheetData>
  <mergeCells count="5">
    <mergeCell ref="A7:C7"/>
    <mergeCell ref="A6:C6"/>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G10" sqref="G10"/>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0"/>
      <c r="B3" s="50"/>
      <c r="C3" s="50"/>
      <c r="D3" s="28" t="s">
        <v>7</v>
      </c>
      <c r="E3" s="28" t="s">
        <v>8</v>
      </c>
      <c r="F3" s="28" t="s">
        <v>9</v>
      </c>
      <c r="G3" s="28" t="s">
        <v>10</v>
      </c>
      <c r="H3" s="28" t="s">
        <v>11</v>
      </c>
      <c r="I3" s="28" t="s">
        <v>23</v>
      </c>
      <c r="J3" s="29" t="s">
        <v>12</v>
      </c>
      <c r="K3" s="3"/>
    </row>
    <row r="4" spans="1:11" x14ac:dyDescent="0.2">
      <c r="A4" s="49" t="s">
        <v>24</v>
      </c>
      <c r="B4" s="49"/>
      <c r="C4" s="49"/>
      <c r="D4" s="27">
        <v>0</v>
      </c>
      <c r="E4" s="46">
        <v>9</v>
      </c>
      <c r="F4" s="46">
        <v>12</v>
      </c>
      <c r="G4" s="46">
        <v>12</v>
      </c>
      <c r="H4" s="46">
        <v>3</v>
      </c>
      <c r="I4" s="46">
        <v>6</v>
      </c>
      <c r="J4" s="30">
        <f t="shared" ref="J4:J7" si="0">SUM(D4:I4)</f>
        <v>42</v>
      </c>
      <c r="K4" s="4"/>
    </row>
    <row r="5" spans="1:11" x14ac:dyDescent="0.2">
      <c r="A5" s="49" t="s">
        <v>25</v>
      </c>
      <c r="B5" s="49"/>
      <c r="C5" s="49"/>
      <c r="D5" s="27">
        <v>0</v>
      </c>
      <c r="E5" s="46">
        <v>15</v>
      </c>
      <c r="F5" s="46">
        <v>16</v>
      </c>
      <c r="G5" s="46">
        <v>20</v>
      </c>
      <c r="H5" s="46">
        <v>4</v>
      </c>
      <c r="I5" s="46">
        <v>10</v>
      </c>
      <c r="J5" s="30">
        <f t="shared" si="0"/>
        <v>65</v>
      </c>
      <c r="K5" s="4"/>
    </row>
    <row r="6" spans="1:11" x14ac:dyDescent="0.2">
      <c r="A6" s="49" t="s">
        <v>26</v>
      </c>
      <c r="B6" s="49"/>
      <c r="C6" s="49"/>
      <c r="D6" s="27">
        <v>0</v>
      </c>
      <c r="E6" s="46">
        <v>9</v>
      </c>
      <c r="F6" s="46">
        <v>12</v>
      </c>
      <c r="G6" s="46">
        <v>12</v>
      </c>
      <c r="H6" s="46">
        <v>3</v>
      </c>
      <c r="I6" s="46">
        <v>6</v>
      </c>
      <c r="J6" s="30">
        <f t="shared" si="0"/>
        <v>42</v>
      </c>
    </row>
    <row r="7" spans="1:11" x14ac:dyDescent="0.2">
      <c r="A7" s="49" t="s">
        <v>27</v>
      </c>
      <c r="B7" s="49"/>
      <c r="C7" s="49"/>
      <c r="D7" s="27">
        <v>0</v>
      </c>
      <c r="E7" s="46">
        <v>12</v>
      </c>
      <c r="F7" s="46">
        <v>16</v>
      </c>
      <c r="G7" s="46">
        <v>16</v>
      </c>
      <c r="H7" s="46">
        <v>4</v>
      </c>
      <c r="I7" s="46">
        <v>8</v>
      </c>
      <c r="J7" s="30">
        <f t="shared" si="0"/>
        <v>56</v>
      </c>
    </row>
  </sheetData>
  <mergeCells count="5">
    <mergeCell ref="A7:C7"/>
    <mergeCell ref="A6:C6"/>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L15" sqref="L15"/>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0"/>
      <c r="B3" s="50"/>
      <c r="C3" s="50"/>
      <c r="D3" s="32" t="s">
        <v>7</v>
      </c>
      <c r="E3" s="32" t="s">
        <v>8</v>
      </c>
      <c r="F3" s="32" t="s">
        <v>9</v>
      </c>
      <c r="G3" s="32" t="s">
        <v>10</v>
      </c>
      <c r="H3" s="32" t="s">
        <v>11</v>
      </c>
      <c r="I3" s="32" t="s">
        <v>23</v>
      </c>
      <c r="J3" s="33" t="s">
        <v>12</v>
      </c>
      <c r="K3" s="3"/>
    </row>
    <row r="4" spans="1:11" x14ac:dyDescent="0.2">
      <c r="A4" s="49" t="s">
        <v>24</v>
      </c>
      <c r="B4" s="49"/>
      <c r="C4" s="49"/>
      <c r="D4" s="31">
        <v>0</v>
      </c>
      <c r="E4" s="48">
        <v>6</v>
      </c>
      <c r="F4" s="48">
        <v>8</v>
      </c>
      <c r="G4" s="48">
        <v>4</v>
      </c>
      <c r="H4" s="48">
        <v>1</v>
      </c>
      <c r="I4" s="48">
        <v>2</v>
      </c>
      <c r="J4" s="23">
        <f t="shared" ref="J4:J7" si="0">SUM(D4:I4)</f>
        <v>21</v>
      </c>
      <c r="K4" s="4"/>
    </row>
    <row r="5" spans="1:11" x14ac:dyDescent="0.2">
      <c r="A5" s="49" t="s">
        <v>25</v>
      </c>
      <c r="B5" s="49"/>
      <c r="C5" s="49"/>
      <c r="D5" s="31">
        <v>0</v>
      </c>
      <c r="E5" s="48">
        <v>12</v>
      </c>
      <c r="F5" s="48">
        <v>12</v>
      </c>
      <c r="G5" s="48">
        <v>16</v>
      </c>
      <c r="H5" s="48">
        <v>3</v>
      </c>
      <c r="I5" s="48">
        <v>6</v>
      </c>
      <c r="J5" s="23">
        <f t="shared" si="0"/>
        <v>49</v>
      </c>
      <c r="K5" s="4"/>
    </row>
    <row r="6" spans="1:11" x14ac:dyDescent="0.2">
      <c r="A6" s="49" t="s">
        <v>26</v>
      </c>
      <c r="B6" s="49"/>
      <c r="C6" s="49"/>
      <c r="D6" s="31">
        <v>0</v>
      </c>
      <c r="E6" s="48">
        <v>15</v>
      </c>
      <c r="F6" s="48">
        <v>20</v>
      </c>
      <c r="G6" s="48">
        <v>20</v>
      </c>
      <c r="H6" s="48">
        <v>5</v>
      </c>
      <c r="I6" s="48">
        <v>10</v>
      </c>
      <c r="J6" s="23">
        <f t="shared" si="0"/>
        <v>70</v>
      </c>
    </row>
    <row r="7" spans="1:11" x14ac:dyDescent="0.2">
      <c r="A7" s="49" t="s">
        <v>27</v>
      </c>
      <c r="B7" s="49"/>
      <c r="C7" s="49"/>
      <c r="D7" s="31">
        <v>0</v>
      </c>
      <c r="E7" s="48">
        <v>15</v>
      </c>
      <c r="F7" s="48">
        <v>20</v>
      </c>
      <c r="G7" s="48">
        <v>20</v>
      </c>
      <c r="H7" s="48">
        <v>2</v>
      </c>
      <c r="I7" s="48">
        <v>10</v>
      </c>
      <c r="J7" s="23">
        <f t="shared" si="0"/>
        <v>67</v>
      </c>
    </row>
  </sheetData>
  <mergeCells count="5">
    <mergeCell ref="A7:C7"/>
    <mergeCell ref="A6:C6"/>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F13" sqref="F13"/>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0"/>
      <c r="B3" s="50"/>
      <c r="C3" s="50"/>
      <c r="D3" s="35" t="s">
        <v>7</v>
      </c>
      <c r="E3" s="35" t="s">
        <v>8</v>
      </c>
      <c r="F3" s="35" t="s">
        <v>9</v>
      </c>
      <c r="G3" s="35" t="s">
        <v>10</v>
      </c>
      <c r="H3" s="35" t="s">
        <v>11</v>
      </c>
      <c r="I3" s="35" t="s">
        <v>23</v>
      </c>
      <c r="J3" s="36" t="s">
        <v>12</v>
      </c>
      <c r="K3" s="3"/>
    </row>
    <row r="4" spans="1:11" x14ac:dyDescent="0.2">
      <c r="A4" s="49" t="s">
        <v>24</v>
      </c>
      <c r="B4" s="49"/>
      <c r="C4" s="49"/>
      <c r="D4" s="34">
        <v>0</v>
      </c>
      <c r="E4" s="45">
        <v>11.399999999999999</v>
      </c>
      <c r="F4" s="45">
        <v>16</v>
      </c>
      <c r="G4" s="45">
        <v>16</v>
      </c>
      <c r="H4" s="45">
        <v>2</v>
      </c>
      <c r="I4" s="45">
        <v>8.4</v>
      </c>
      <c r="J4" s="23">
        <f t="shared" ref="J4:J7" si="0">SUM(D4:I4)</f>
        <v>53.8</v>
      </c>
      <c r="K4" s="4"/>
    </row>
    <row r="5" spans="1:11" x14ac:dyDescent="0.2">
      <c r="A5" s="49" t="s">
        <v>25</v>
      </c>
      <c r="B5" s="49"/>
      <c r="C5" s="49"/>
      <c r="D5" s="34">
        <v>0</v>
      </c>
      <c r="E5" s="45">
        <v>12</v>
      </c>
      <c r="F5" s="45">
        <v>15</v>
      </c>
      <c r="G5" s="45">
        <v>14</v>
      </c>
      <c r="H5" s="45">
        <v>4.5</v>
      </c>
      <c r="I5" s="45">
        <v>7.5</v>
      </c>
      <c r="J5" s="23">
        <f t="shared" si="0"/>
        <v>53</v>
      </c>
      <c r="K5" s="4"/>
    </row>
    <row r="6" spans="1:11" x14ac:dyDescent="0.2">
      <c r="A6" s="49" t="s">
        <v>26</v>
      </c>
      <c r="B6" s="49"/>
      <c r="C6" s="49"/>
      <c r="D6" s="34">
        <v>0</v>
      </c>
      <c r="E6" s="45">
        <v>11.399999999999999</v>
      </c>
      <c r="F6" s="45">
        <v>16</v>
      </c>
      <c r="G6" s="45">
        <v>16</v>
      </c>
      <c r="H6" s="45">
        <v>4.25</v>
      </c>
      <c r="I6" s="45">
        <v>8.5</v>
      </c>
      <c r="J6" s="23">
        <f t="shared" si="0"/>
        <v>56.15</v>
      </c>
    </row>
    <row r="7" spans="1:11" x14ac:dyDescent="0.2">
      <c r="A7" s="49" t="s">
        <v>27</v>
      </c>
      <c r="B7" s="49"/>
      <c r="C7" s="49"/>
      <c r="D7" s="34">
        <v>0</v>
      </c>
      <c r="E7" s="45">
        <v>13.5</v>
      </c>
      <c r="F7" s="45">
        <v>18</v>
      </c>
      <c r="G7" s="45">
        <v>18</v>
      </c>
      <c r="H7" s="45">
        <v>1</v>
      </c>
      <c r="I7" s="45">
        <v>9.5</v>
      </c>
      <c r="J7" s="23">
        <f t="shared" si="0"/>
        <v>60</v>
      </c>
    </row>
  </sheetData>
  <mergeCells count="5">
    <mergeCell ref="A7:C7"/>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
  <sheetViews>
    <sheetView workbookViewId="0">
      <selection activeCell="J6" sqref="J6"/>
    </sheetView>
  </sheetViews>
  <sheetFormatPr defaultRowHeight="12.75" x14ac:dyDescent="0.2"/>
  <sheetData>
    <row r="1" spans="1:12" ht="15.75" x14ac:dyDescent="0.25">
      <c r="A1" s="6" t="s">
        <v>0</v>
      </c>
      <c r="B1" s="5"/>
      <c r="C1" s="5"/>
      <c r="D1" s="5"/>
      <c r="E1" s="2"/>
      <c r="F1" s="2"/>
      <c r="G1" s="2"/>
      <c r="H1" s="2"/>
      <c r="I1" s="2"/>
      <c r="J1" s="2"/>
      <c r="K1" s="4"/>
    </row>
    <row r="2" spans="1:12" ht="15.75" x14ac:dyDescent="0.25">
      <c r="A2" s="2"/>
      <c r="B2" s="1"/>
      <c r="C2" s="1"/>
      <c r="D2" s="1"/>
      <c r="E2" s="1"/>
      <c r="F2" s="1"/>
      <c r="G2" s="1"/>
      <c r="H2" s="1"/>
      <c r="I2" s="1"/>
      <c r="J2" s="1"/>
      <c r="K2" s="1"/>
    </row>
    <row r="3" spans="1:12" x14ac:dyDescent="0.2">
      <c r="A3" s="51"/>
      <c r="B3" s="51"/>
      <c r="C3" s="51"/>
      <c r="D3" s="21" t="s">
        <v>7</v>
      </c>
      <c r="E3" s="21" t="s">
        <v>8</v>
      </c>
      <c r="F3" s="21" t="s">
        <v>9</v>
      </c>
      <c r="G3" s="21" t="s">
        <v>10</v>
      </c>
      <c r="H3" s="21" t="s">
        <v>11</v>
      </c>
      <c r="I3" s="21" t="s">
        <v>23</v>
      </c>
      <c r="J3" s="22" t="s">
        <v>12</v>
      </c>
      <c r="K3" s="4"/>
      <c r="L3" s="22" t="s">
        <v>29</v>
      </c>
    </row>
    <row r="4" spans="1:12" x14ac:dyDescent="0.2">
      <c r="A4" s="52" t="s">
        <v>24</v>
      </c>
      <c r="B4" s="52"/>
      <c r="C4" s="52"/>
      <c r="D4" s="44">
        <v>30</v>
      </c>
      <c r="E4" s="44">
        <v>12</v>
      </c>
      <c r="F4" s="44">
        <v>16</v>
      </c>
      <c r="G4" s="44">
        <v>12</v>
      </c>
      <c r="H4" s="44">
        <v>3</v>
      </c>
      <c r="I4" s="44">
        <v>10</v>
      </c>
      <c r="J4" s="23">
        <f>SUM(E4:I4)</f>
        <v>53</v>
      </c>
      <c r="L4" s="23">
        <f>SUM(D4,J4)</f>
        <v>83</v>
      </c>
    </row>
    <row r="5" spans="1:12" x14ac:dyDescent="0.2">
      <c r="A5" s="52" t="s">
        <v>25</v>
      </c>
      <c r="B5" s="52"/>
      <c r="C5" s="52"/>
      <c r="D5" s="44">
        <v>24</v>
      </c>
      <c r="E5" s="44">
        <v>9</v>
      </c>
      <c r="F5" s="44">
        <v>8</v>
      </c>
      <c r="G5" s="44">
        <v>12</v>
      </c>
      <c r="H5" s="44">
        <v>4</v>
      </c>
      <c r="I5" s="44">
        <v>8</v>
      </c>
      <c r="J5" s="23">
        <f t="shared" ref="J5:J6" si="0">SUM(E5:I5)</f>
        <v>41</v>
      </c>
      <c r="L5" s="23">
        <f t="shared" ref="L5:L7" si="1">SUM(D5,J5)</f>
        <v>65</v>
      </c>
    </row>
    <row r="6" spans="1:12" x14ac:dyDescent="0.2">
      <c r="A6" s="52" t="s">
        <v>26</v>
      </c>
      <c r="B6" s="52"/>
      <c r="C6" s="52"/>
      <c r="D6" s="44">
        <v>18</v>
      </c>
      <c r="E6" s="44">
        <v>15</v>
      </c>
      <c r="F6" s="44">
        <v>20</v>
      </c>
      <c r="G6" s="44">
        <v>20</v>
      </c>
      <c r="H6" s="44">
        <v>5</v>
      </c>
      <c r="I6" s="44">
        <v>10</v>
      </c>
      <c r="J6" s="23">
        <f t="shared" si="0"/>
        <v>70</v>
      </c>
      <c r="L6" s="23">
        <f t="shared" si="1"/>
        <v>88</v>
      </c>
    </row>
    <row r="7" spans="1:12" x14ac:dyDescent="0.2">
      <c r="A7" s="52" t="s">
        <v>27</v>
      </c>
      <c r="B7" s="52"/>
      <c r="C7" s="52"/>
      <c r="D7" s="44">
        <v>30</v>
      </c>
      <c r="E7" s="44">
        <v>15</v>
      </c>
      <c r="F7" s="44">
        <v>20</v>
      </c>
      <c r="G7" s="44">
        <v>20</v>
      </c>
      <c r="H7" s="44">
        <v>3</v>
      </c>
      <c r="I7" s="44">
        <v>10</v>
      </c>
      <c r="J7" s="23">
        <f>SUM(E7:I7)</f>
        <v>68</v>
      </c>
      <c r="L7" s="23">
        <f t="shared" si="1"/>
        <v>98</v>
      </c>
    </row>
  </sheetData>
  <mergeCells count="5">
    <mergeCell ref="A3:C3"/>
    <mergeCell ref="A6:C6"/>
    <mergeCell ref="A7:C7"/>
    <mergeCell ref="A5:C5"/>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O10" sqref="O10"/>
    </sheetView>
  </sheetViews>
  <sheetFormatPr defaultRowHeight="15" x14ac:dyDescent="0.2"/>
  <cols>
    <col min="1" max="1" width="33" style="10" customWidth="1"/>
    <col min="2" max="7" width="7.7109375" style="10" customWidth="1"/>
    <col min="8" max="9" width="7.5703125" style="10" customWidth="1"/>
    <col min="10" max="12" width="7.7109375" style="10" customWidth="1"/>
    <col min="13" max="16384" width="9.140625" style="10"/>
  </cols>
  <sheetData>
    <row r="1" spans="1:15" ht="15.75" x14ac:dyDescent="0.25">
      <c r="A1" s="7" t="s">
        <v>13</v>
      </c>
      <c r="B1" s="8"/>
      <c r="C1" s="7"/>
      <c r="D1" s="7"/>
      <c r="E1" s="7"/>
      <c r="F1" s="7"/>
      <c r="G1" s="7"/>
      <c r="H1" s="7"/>
      <c r="I1" s="9"/>
      <c r="J1" s="9"/>
    </row>
    <row r="2" spans="1:15" ht="6" customHeight="1" x14ac:dyDescent="0.25">
      <c r="A2" s="7"/>
      <c r="B2" s="8"/>
      <c r="C2" s="7"/>
      <c r="D2" s="7"/>
      <c r="E2" s="7"/>
      <c r="F2" s="7"/>
      <c r="G2" s="7"/>
      <c r="H2" s="7"/>
      <c r="I2" s="9"/>
      <c r="J2" s="9"/>
    </row>
    <row r="3" spans="1:15" ht="15.75" x14ac:dyDescent="0.25">
      <c r="A3" s="55" t="s">
        <v>28</v>
      </c>
      <c r="B3" s="55"/>
      <c r="C3" s="55"/>
      <c r="D3" s="55"/>
      <c r="E3" s="55"/>
      <c r="F3" s="55"/>
      <c r="G3" s="55"/>
      <c r="H3" s="55"/>
      <c r="I3" s="9"/>
      <c r="J3" s="9"/>
    </row>
    <row r="4" spans="1:15" x14ac:dyDescent="0.2">
      <c r="A4" s="8"/>
      <c r="B4" s="8"/>
      <c r="C4" s="8"/>
      <c r="D4" s="8"/>
      <c r="E4" s="8"/>
      <c r="F4" s="8"/>
      <c r="G4" s="11"/>
      <c r="H4" s="11"/>
      <c r="I4" s="12"/>
      <c r="J4" s="12"/>
    </row>
    <row r="5" spans="1:15" ht="15.75" x14ac:dyDescent="0.25">
      <c r="G5" s="53" t="s">
        <v>19</v>
      </c>
      <c r="H5" s="53"/>
      <c r="I5" s="13"/>
      <c r="J5" s="14"/>
      <c r="K5" s="54" t="s">
        <v>20</v>
      </c>
      <c r="L5" s="54"/>
      <c r="M5" s="14"/>
      <c r="N5" s="53" t="s">
        <v>21</v>
      </c>
      <c r="O5" s="53"/>
    </row>
    <row r="6" spans="1:15" s="18" customFormat="1" ht="135" customHeight="1" x14ac:dyDescent="0.2">
      <c r="A6" s="15"/>
      <c r="B6" s="16" t="s">
        <v>2</v>
      </c>
      <c r="C6" s="16" t="s">
        <v>3</v>
      </c>
      <c r="D6" s="16" t="s">
        <v>4</v>
      </c>
      <c r="E6" s="16" t="s">
        <v>5</v>
      </c>
      <c r="F6" s="17" t="s">
        <v>6</v>
      </c>
      <c r="G6" s="16" t="s">
        <v>14</v>
      </c>
      <c r="H6" s="20" t="s">
        <v>15</v>
      </c>
      <c r="J6" s="17" t="str">
        <f>F6</f>
        <v>Evaluator 5</v>
      </c>
      <c r="K6" s="16" t="s">
        <v>17</v>
      </c>
      <c r="L6" s="20" t="s">
        <v>16</v>
      </c>
      <c r="N6" s="16" t="s">
        <v>1</v>
      </c>
      <c r="O6" s="20" t="s">
        <v>18</v>
      </c>
    </row>
    <row r="7" spans="1:15" ht="16.5" customHeight="1" x14ac:dyDescent="0.2">
      <c r="A7" s="40" t="str">
        <f>'Evaluator 5'!A4:A4</f>
        <v>MWM</v>
      </c>
      <c r="B7" s="43">
        <f>'Evaluator 1'!J4</f>
        <v>49.1</v>
      </c>
      <c r="C7" s="43">
        <f>'Evaluator 2'!J4</f>
        <v>42</v>
      </c>
      <c r="D7" s="43">
        <f>'Evaluator 3'!J4</f>
        <v>21</v>
      </c>
      <c r="E7" s="43">
        <f>'Evaluator 4'!J4</f>
        <v>53.8</v>
      </c>
      <c r="F7" s="43">
        <f>'Evaluator 5'!J4</f>
        <v>53</v>
      </c>
      <c r="G7" s="39">
        <f>AVERAGE(B7:F7)</f>
        <v>43.779999999999994</v>
      </c>
      <c r="H7" s="42">
        <f>RANK(G7,$G$7:$G$10,0)</f>
        <v>4</v>
      </c>
      <c r="I7" s="38"/>
      <c r="J7" s="41">
        <f>'Evaluator 5'!D4</f>
        <v>30</v>
      </c>
      <c r="K7" s="39">
        <f>AVERAGE(J7)</f>
        <v>30</v>
      </c>
      <c r="L7" s="42">
        <f>RANK(K7,$K$7:$K$10,0)</f>
        <v>1</v>
      </c>
      <c r="M7" s="38"/>
      <c r="N7" s="37">
        <f t="shared" ref="N7:N8" si="0">G7+K7</f>
        <v>73.78</v>
      </c>
      <c r="O7" s="42">
        <f>RANK(N7,$N$7:$N$10,0)</f>
        <v>4</v>
      </c>
    </row>
    <row r="8" spans="1:15" x14ac:dyDescent="0.2">
      <c r="A8" s="40" t="str">
        <f>'Evaluator 5'!A5:A5</f>
        <v>Pierpont</v>
      </c>
      <c r="B8" s="43">
        <f>'Evaluator 1'!J5</f>
        <v>52.4</v>
      </c>
      <c r="C8" s="43">
        <f>'Evaluator 2'!J5</f>
        <v>65</v>
      </c>
      <c r="D8" s="43">
        <f>'Evaluator 3'!J5</f>
        <v>49</v>
      </c>
      <c r="E8" s="43">
        <f>'Evaluator 4'!J5</f>
        <v>53</v>
      </c>
      <c r="F8" s="43">
        <f>'Evaluator 5'!J5</f>
        <v>41</v>
      </c>
      <c r="G8" s="39">
        <f>AVERAGE(B8:F8)</f>
        <v>52.08</v>
      </c>
      <c r="H8" s="42">
        <f>RANK(G8,$G$7:$G$10,0)</f>
        <v>3</v>
      </c>
      <c r="I8" s="38"/>
      <c r="J8" s="41">
        <f>'Evaluator 5'!D5</f>
        <v>24</v>
      </c>
      <c r="K8" s="39">
        <f t="shared" ref="K8" si="1">AVERAGE(J8)</f>
        <v>24</v>
      </c>
      <c r="L8" s="42">
        <f>RANK(K8,$K$7:$K$10,0)</f>
        <v>3</v>
      </c>
      <c r="M8" s="38"/>
      <c r="N8" s="37">
        <f t="shared" si="0"/>
        <v>76.08</v>
      </c>
      <c r="O8" s="42">
        <f>RANK(N8,$N$7:$N$10,0)</f>
        <v>3</v>
      </c>
    </row>
    <row r="9" spans="1:15" x14ac:dyDescent="0.2">
      <c r="A9" s="40" t="str">
        <f>'Evaluator 5'!A6:A6</f>
        <v>eCity Interactive</v>
      </c>
      <c r="B9" s="43">
        <f>'Evaluator 1'!J6</f>
        <v>52.5</v>
      </c>
      <c r="C9" s="43">
        <f>'Evaluator 2'!J6</f>
        <v>42</v>
      </c>
      <c r="D9" s="43">
        <f>'Evaluator 3'!J6</f>
        <v>70</v>
      </c>
      <c r="E9" s="43">
        <f>'Evaluator 4'!J6</f>
        <v>56.15</v>
      </c>
      <c r="F9" s="43">
        <f>'Evaluator 5'!J6</f>
        <v>70</v>
      </c>
      <c r="G9" s="39">
        <f>AVERAGE(B9:F9)</f>
        <v>58.129999999999995</v>
      </c>
      <c r="H9" s="42">
        <f>RANK(G9,$G$7:$G$10,0)</f>
        <v>1</v>
      </c>
      <c r="I9" s="38"/>
      <c r="J9" s="41">
        <f>'Evaluator 5'!D6</f>
        <v>18</v>
      </c>
      <c r="K9" s="39">
        <f t="shared" ref="K9:K10" si="2">AVERAGE(J9)</f>
        <v>18</v>
      </c>
      <c r="L9" s="42">
        <f>RANK(K9,$K$7:$K$10,0)</f>
        <v>4</v>
      </c>
      <c r="M9" s="38"/>
      <c r="N9" s="37">
        <f t="shared" ref="N9:N10" si="3">G9+K9</f>
        <v>76.13</v>
      </c>
      <c r="O9" s="42">
        <f>RANK(N9,$N$7:$N$10,0)</f>
        <v>2</v>
      </c>
    </row>
    <row r="10" spans="1:15" x14ac:dyDescent="0.2">
      <c r="A10" s="40" t="str">
        <f>'Evaluator 5'!A7:A7</f>
        <v>Ologie</v>
      </c>
      <c r="B10" s="43">
        <f>'Evaluator 1'!J7</f>
        <v>37.799999999999997</v>
      </c>
      <c r="C10" s="43">
        <f>'Evaluator 2'!J7</f>
        <v>56</v>
      </c>
      <c r="D10" s="43">
        <f>'Evaluator 3'!J7</f>
        <v>67</v>
      </c>
      <c r="E10" s="43">
        <f>'Evaluator 4'!J7</f>
        <v>60</v>
      </c>
      <c r="F10" s="43">
        <f>'Evaluator 5'!J7</f>
        <v>68</v>
      </c>
      <c r="G10" s="39">
        <f>AVERAGE(B10:F10)</f>
        <v>57.760000000000005</v>
      </c>
      <c r="H10" s="42">
        <f>RANK(G10,$G$7:$G$10,0)</f>
        <v>2</v>
      </c>
      <c r="I10" s="38"/>
      <c r="J10" s="41">
        <f>'Evaluator 5'!D7</f>
        <v>30</v>
      </c>
      <c r="K10" s="39">
        <f t="shared" si="2"/>
        <v>30</v>
      </c>
      <c r="L10" s="42">
        <f>RANK(K10,$K$7:$K$10,0)</f>
        <v>1</v>
      </c>
      <c r="M10" s="38"/>
      <c r="N10" s="37">
        <f t="shared" si="3"/>
        <v>87.76</v>
      </c>
      <c r="O10" s="42">
        <f>RANK(N10,$N$7:$N$10,0)</f>
        <v>1</v>
      </c>
    </row>
    <row r="24" spans="1:1" x14ac:dyDescent="0.2">
      <c r="A24" s="19" t="s">
        <v>22</v>
      </c>
    </row>
    <row r="25" spans="1:1" x14ac:dyDescent="0.2">
      <c r="A25" s="19"/>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tabSelected="1" zoomScale="70" zoomScaleNormal="70" workbookViewId="0">
      <selection activeCell="G23" sqref="G23"/>
    </sheetView>
  </sheetViews>
  <sheetFormatPr defaultRowHeight="12.75" x14ac:dyDescent="0.2"/>
  <cols>
    <col min="1" max="1" width="31.7109375" style="58" customWidth="1"/>
    <col min="2" max="19" width="9.5703125" style="58" customWidth="1"/>
    <col min="20" max="16384" width="9.140625" style="58"/>
  </cols>
  <sheetData>
    <row r="1" spans="1:19" ht="15.75" customHeight="1" x14ac:dyDescent="0.25">
      <c r="A1" s="56" t="s">
        <v>30</v>
      </c>
      <c r="B1" s="56"/>
      <c r="C1" s="56"/>
      <c r="D1" s="56"/>
      <c r="E1" s="56"/>
      <c r="F1" s="56"/>
      <c r="G1" s="56"/>
      <c r="H1" s="56"/>
      <c r="I1" s="56"/>
      <c r="J1" s="57"/>
    </row>
    <row r="2" spans="1:19" ht="15.75" x14ac:dyDescent="0.25">
      <c r="A2" s="59" t="s">
        <v>31</v>
      </c>
      <c r="B2" s="59"/>
      <c r="C2" s="59"/>
      <c r="D2" s="59"/>
      <c r="E2" s="59"/>
      <c r="F2" s="59"/>
      <c r="G2" s="59"/>
      <c r="H2" s="59"/>
      <c r="I2" s="59"/>
      <c r="J2" s="60"/>
    </row>
    <row r="3" spans="1:19" x14ac:dyDescent="0.2">
      <c r="A3" s="61" t="s">
        <v>32</v>
      </c>
      <c r="B3" s="62"/>
      <c r="C3" s="62"/>
      <c r="D3" s="62"/>
    </row>
    <row r="4" spans="1:19" ht="15" customHeight="1" x14ac:dyDescent="0.2">
      <c r="A4" s="61" t="s">
        <v>33</v>
      </c>
      <c r="B4" s="63">
        <v>44151</v>
      </c>
      <c r="C4" s="63"/>
      <c r="D4" s="63"/>
      <c r="E4" s="64"/>
    </row>
    <row r="5" spans="1:19" ht="20.25" customHeight="1" x14ac:dyDescent="0.25">
      <c r="A5" s="65" t="s">
        <v>34</v>
      </c>
      <c r="B5" s="65"/>
      <c r="C5" s="66"/>
      <c r="D5" s="66"/>
      <c r="E5" s="66"/>
      <c r="F5" s="66"/>
      <c r="G5" s="66"/>
      <c r="H5" s="67"/>
      <c r="I5" s="67"/>
    </row>
    <row r="6" spans="1:19" ht="24.75" customHeight="1" thickBot="1" x14ac:dyDescent="0.25">
      <c r="A6" s="68"/>
      <c r="B6" s="69" t="s">
        <v>35</v>
      </c>
      <c r="C6" s="69"/>
      <c r="D6" s="69"/>
      <c r="E6" s="69"/>
      <c r="F6" s="69"/>
      <c r="G6" s="69"/>
      <c r="H6" s="69"/>
      <c r="I6" s="69"/>
    </row>
    <row r="7" spans="1:19" ht="15" customHeight="1" x14ac:dyDescent="0.25">
      <c r="B7" s="70"/>
    </row>
    <row r="8" spans="1:19" ht="15" customHeight="1" x14ac:dyDescent="0.25">
      <c r="B8" s="70"/>
    </row>
    <row r="9" spans="1:19" ht="15" customHeight="1" x14ac:dyDescent="0.25">
      <c r="B9" s="70"/>
    </row>
    <row r="10" spans="1:19" ht="15" customHeight="1" x14ac:dyDescent="0.2"/>
    <row r="11" spans="1:19" ht="11.25" customHeight="1" thickBot="1" x14ac:dyDescent="0.25"/>
    <row r="12" spans="1:19" s="71" customFormat="1" ht="13.5" thickBot="1" x14ac:dyDescent="0.25">
      <c r="B12" s="72" t="s">
        <v>36</v>
      </c>
      <c r="C12" s="73"/>
      <c r="D12" s="74"/>
      <c r="E12" s="72" t="s">
        <v>37</v>
      </c>
      <c r="F12" s="73"/>
      <c r="G12" s="74"/>
      <c r="H12" s="72" t="s">
        <v>38</v>
      </c>
      <c r="I12" s="73"/>
      <c r="J12" s="74"/>
      <c r="K12" s="72" t="s">
        <v>39</v>
      </c>
      <c r="L12" s="73"/>
      <c r="M12" s="74"/>
      <c r="N12" s="72" t="s">
        <v>40</v>
      </c>
      <c r="O12" s="73"/>
      <c r="P12" s="74"/>
      <c r="Q12" s="72" t="s">
        <v>41</v>
      </c>
      <c r="R12" s="73"/>
      <c r="S12" s="74"/>
    </row>
    <row r="13" spans="1:19" s="71" customFormat="1" ht="112.5" customHeight="1" x14ac:dyDescent="0.2">
      <c r="B13" s="75" t="s">
        <v>50</v>
      </c>
      <c r="C13" s="76"/>
      <c r="D13" s="77"/>
      <c r="E13" s="78" t="s">
        <v>42</v>
      </c>
      <c r="F13" s="76"/>
      <c r="G13" s="77"/>
      <c r="H13" s="78" t="s">
        <v>43</v>
      </c>
      <c r="I13" s="76"/>
      <c r="J13" s="77"/>
      <c r="K13" s="78" t="s">
        <v>44</v>
      </c>
      <c r="L13" s="76"/>
      <c r="M13" s="77"/>
      <c r="N13" s="78" t="s">
        <v>45</v>
      </c>
      <c r="O13" s="76"/>
      <c r="P13" s="77"/>
      <c r="Q13" s="78" t="s">
        <v>46</v>
      </c>
      <c r="R13" s="76"/>
      <c r="S13" s="77"/>
    </row>
    <row r="14" spans="1:19" s="83" customFormat="1" ht="11.25" customHeight="1" x14ac:dyDescent="0.2">
      <c r="A14" s="79"/>
      <c r="B14" s="80" t="s">
        <v>47</v>
      </c>
      <c r="C14" s="81"/>
      <c r="D14" s="82"/>
      <c r="E14" s="80" t="s">
        <v>47</v>
      </c>
      <c r="F14" s="81"/>
      <c r="G14" s="82"/>
      <c r="H14" s="80" t="s">
        <v>47</v>
      </c>
      <c r="I14" s="81"/>
      <c r="J14" s="82"/>
      <c r="K14" s="80" t="s">
        <v>47</v>
      </c>
      <c r="L14" s="81"/>
      <c r="M14" s="82"/>
      <c r="N14" s="80" t="s">
        <v>47</v>
      </c>
      <c r="O14" s="81"/>
      <c r="P14" s="82"/>
      <c r="Q14" s="80" t="s">
        <v>47</v>
      </c>
      <c r="R14" s="81"/>
      <c r="S14" s="82"/>
    </row>
    <row r="15" spans="1:19" s="83" customFormat="1" x14ac:dyDescent="0.2">
      <c r="A15" s="84" t="s">
        <v>24</v>
      </c>
      <c r="B15" s="85"/>
      <c r="C15" s="86"/>
      <c r="D15" s="87"/>
      <c r="E15" s="85"/>
      <c r="F15" s="86"/>
      <c r="G15" s="87"/>
      <c r="H15" s="85"/>
      <c r="I15" s="86"/>
      <c r="J15" s="87"/>
      <c r="K15" s="85"/>
      <c r="L15" s="86"/>
      <c r="M15" s="87"/>
      <c r="N15" s="85"/>
      <c r="O15" s="86"/>
      <c r="P15" s="87"/>
      <c r="Q15" s="85"/>
      <c r="R15" s="86"/>
      <c r="S15" s="87"/>
    </row>
    <row r="16" spans="1:19" s="83" customFormat="1" x14ac:dyDescent="0.2">
      <c r="A16" s="88" t="s">
        <v>25</v>
      </c>
      <c r="B16" s="85"/>
      <c r="C16" s="86"/>
      <c r="D16" s="87"/>
      <c r="E16" s="85"/>
      <c r="F16" s="86"/>
      <c r="G16" s="87"/>
      <c r="H16" s="85"/>
      <c r="I16" s="86"/>
      <c r="J16" s="87"/>
      <c r="K16" s="85"/>
      <c r="L16" s="86"/>
      <c r="M16" s="87"/>
      <c r="N16" s="85"/>
      <c r="O16" s="86"/>
      <c r="P16" s="87"/>
      <c r="Q16" s="85"/>
      <c r="R16" s="86"/>
      <c r="S16" s="87"/>
    </row>
    <row r="17" spans="1:19" s="83" customFormat="1" x14ac:dyDescent="0.2">
      <c r="A17" s="88" t="s">
        <v>26</v>
      </c>
      <c r="B17" s="85"/>
      <c r="C17" s="86"/>
      <c r="D17" s="87"/>
      <c r="E17" s="85"/>
      <c r="F17" s="86"/>
      <c r="G17" s="87"/>
      <c r="H17" s="85"/>
      <c r="I17" s="86"/>
      <c r="J17" s="87"/>
      <c r="K17" s="85"/>
      <c r="L17" s="86"/>
      <c r="M17" s="87"/>
      <c r="N17" s="85"/>
      <c r="O17" s="86"/>
      <c r="P17" s="87"/>
      <c r="Q17" s="85"/>
      <c r="R17" s="86"/>
      <c r="S17" s="87"/>
    </row>
    <row r="18" spans="1:19" s="83" customFormat="1" x14ac:dyDescent="0.2">
      <c r="A18" s="88" t="s">
        <v>27</v>
      </c>
      <c r="B18" s="85"/>
      <c r="C18" s="86"/>
      <c r="D18" s="87"/>
      <c r="E18" s="85"/>
      <c r="F18" s="86"/>
      <c r="G18" s="87"/>
      <c r="H18" s="85"/>
      <c r="I18" s="86"/>
      <c r="J18" s="87"/>
      <c r="K18" s="85"/>
      <c r="L18" s="86"/>
      <c r="M18" s="87"/>
      <c r="N18" s="85"/>
      <c r="O18" s="86"/>
      <c r="P18" s="87"/>
      <c r="Q18" s="85"/>
      <c r="R18" s="86"/>
      <c r="S18" s="87"/>
    </row>
    <row r="19" spans="1:19" s="90" customFormat="1" ht="7.5" customHeight="1" x14ac:dyDescent="0.2">
      <c r="A19" s="89"/>
      <c r="B19" s="89"/>
      <c r="C19" s="89"/>
      <c r="D19" s="89"/>
      <c r="E19" s="89"/>
      <c r="F19" s="89"/>
      <c r="G19" s="89"/>
      <c r="H19" s="89"/>
      <c r="I19" s="89"/>
      <c r="J19" s="89"/>
      <c r="K19" s="89"/>
      <c r="L19" s="89"/>
      <c r="M19" s="89"/>
      <c r="N19" s="89"/>
      <c r="O19" s="89"/>
      <c r="P19" s="89"/>
      <c r="Q19" s="89"/>
      <c r="R19" s="89"/>
      <c r="S19" s="89"/>
    </row>
    <row r="20" spans="1:19" s="91" customFormat="1" ht="6.75" customHeight="1" x14ac:dyDescent="0.2"/>
    <row r="22" spans="1:19" x14ac:dyDescent="0.2">
      <c r="A22" s="92"/>
      <c r="G22" s="93"/>
      <c r="H22" s="93"/>
    </row>
    <row r="23" spans="1:19" x14ac:dyDescent="0.2">
      <c r="A23" s="94" t="s">
        <v>48</v>
      </c>
      <c r="G23" s="93"/>
      <c r="H23" s="93"/>
      <c r="I23" s="93"/>
      <c r="J23" s="93"/>
    </row>
    <row r="24" spans="1:19" x14ac:dyDescent="0.2">
      <c r="A24" s="95"/>
      <c r="B24" s="95"/>
      <c r="C24" s="96"/>
      <c r="D24" s="95"/>
      <c r="G24" s="93"/>
      <c r="H24" s="93"/>
      <c r="I24" s="93"/>
      <c r="J24" s="93"/>
    </row>
    <row r="25" spans="1:19" x14ac:dyDescent="0.2">
      <c r="A25" s="95"/>
      <c r="B25" s="95"/>
      <c r="C25" s="95"/>
      <c r="D25" s="95"/>
      <c r="G25" s="93"/>
      <c r="H25" s="93"/>
      <c r="I25" s="93"/>
      <c r="J25" s="93"/>
    </row>
    <row r="26" spans="1:19" x14ac:dyDescent="0.2">
      <c r="A26" s="95"/>
      <c r="B26" s="95"/>
      <c r="C26" s="96"/>
      <c r="D26" s="95"/>
      <c r="G26" s="93"/>
      <c r="H26" s="93"/>
      <c r="I26" s="93"/>
      <c r="J26" s="93"/>
    </row>
    <row r="27" spans="1:19" x14ac:dyDescent="0.2">
      <c r="A27" s="95"/>
      <c r="B27" s="95"/>
      <c r="C27" s="95"/>
      <c r="D27" s="95"/>
      <c r="G27" s="93"/>
      <c r="H27" s="93"/>
      <c r="I27" s="93"/>
      <c r="J27" s="93"/>
    </row>
    <row r="28" spans="1:19" x14ac:dyDescent="0.2">
      <c r="A28" s="95"/>
      <c r="B28" s="95"/>
      <c r="C28" s="95"/>
      <c r="D28" s="95"/>
      <c r="G28" s="93"/>
      <c r="H28" s="93"/>
      <c r="I28" s="93"/>
      <c r="J28" s="93"/>
    </row>
    <row r="29" spans="1:19" x14ac:dyDescent="0.2">
      <c r="B29" s="95"/>
      <c r="G29" s="93"/>
      <c r="H29" s="93"/>
      <c r="I29" s="93"/>
      <c r="J29" s="93"/>
    </row>
    <row r="30" spans="1:19" x14ac:dyDescent="0.2">
      <c r="B30" s="95"/>
      <c r="G30" s="93"/>
      <c r="H30" s="93"/>
      <c r="I30" s="93"/>
      <c r="J30" s="93"/>
    </row>
    <row r="31" spans="1:19" x14ac:dyDescent="0.2">
      <c r="I31" s="93"/>
      <c r="J31" s="93"/>
      <c r="K31" s="93"/>
      <c r="L31" s="93"/>
    </row>
    <row r="32" spans="1:19" x14ac:dyDescent="0.2">
      <c r="I32" s="93"/>
      <c r="J32" s="93"/>
      <c r="K32" s="93"/>
      <c r="L32" s="93"/>
      <c r="M32" s="93"/>
    </row>
    <row r="33" spans="12:13" x14ac:dyDescent="0.2">
      <c r="L33" s="93"/>
      <c r="M33" s="93"/>
    </row>
    <row r="34" spans="12:13" x14ac:dyDescent="0.2">
      <c r="L34" s="93"/>
      <c r="M34" s="93"/>
    </row>
    <row r="35" spans="12:13" x14ac:dyDescent="0.2">
      <c r="L35" s="93"/>
      <c r="M35" s="93"/>
    </row>
    <row r="36" spans="12:13" x14ac:dyDescent="0.2">
      <c r="L36" s="93"/>
      <c r="M36" s="93"/>
    </row>
    <row r="49" spans="1:1" x14ac:dyDescent="0.2">
      <c r="A49" s="97" t="s">
        <v>49</v>
      </c>
    </row>
  </sheetData>
  <mergeCells count="48">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2021-01-07T16:48:32Z</dcterms:modified>
</cp:coreProperties>
</file>