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8800" windowHeight="12435" tabRatio="685" activeTab="8"/>
  </bookViews>
  <sheets>
    <sheet name="Evaluator 1" sheetId="3" r:id="rId1"/>
    <sheet name="Evaluator 2" sheetId="12" r:id="rId2"/>
    <sheet name="Evaluator 3" sheetId="9" r:id="rId3"/>
    <sheet name="Evaluator 4" sheetId="10" r:id="rId4"/>
    <sheet name="Evaluator 5" sheetId="11" r:id="rId5"/>
    <sheet name="Evaluator 6" sheetId="13" r:id="rId6"/>
    <sheet name="Evaluator 7" sheetId="4" r:id="rId7"/>
    <sheet name="Summary" sheetId="1" r:id="rId8"/>
    <sheet name="Evaluation" sheetId="14" r:id="rId9"/>
  </sheets>
  <calcPr calcId="152511"/>
</workbook>
</file>

<file path=xl/calcChain.xml><?xml version="1.0" encoding="utf-8"?>
<calcChain xmlns="http://schemas.openxmlformats.org/spreadsheetml/2006/main">
  <c r="L7" i="1" l="1"/>
  <c r="L8" i="1" l="1"/>
  <c r="J4" i="4" l="1"/>
  <c r="L5" i="4" l="1"/>
  <c r="L4" i="4"/>
  <c r="J5" i="4"/>
  <c r="J5" i="13" l="1"/>
  <c r="J4" i="13"/>
  <c r="G8" i="1"/>
  <c r="G7" i="1"/>
  <c r="B8" i="1" l="1"/>
  <c r="B7" i="1"/>
  <c r="J5" i="3"/>
  <c r="J4" i="3"/>
  <c r="J5" i="11" l="1"/>
  <c r="J4" i="11"/>
  <c r="J5" i="10" l="1"/>
  <c r="J4" i="10"/>
  <c r="J5" i="9" l="1"/>
  <c r="J4" i="9"/>
  <c r="J5" i="12" l="1"/>
  <c r="J4" i="12"/>
  <c r="L6" i="1" l="1"/>
  <c r="H8" i="1" l="1"/>
  <c r="H7" i="1"/>
  <c r="F7" i="1"/>
  <c r="F8" i="1" l="1"/>
  <c r="D8" i="1"/>
  <c r="D7" i="1"/>
  <c r="A8" i="1" l="1"/>
  <c r="A7" i="1"/>
  <c r="M7" i="1" l="1"/>
  <c r="M8" i="1"/>
  <c r="N8" i="1" l="1"/>
  <c r="N7" i="1"/>
  <c r="I8" i="1" l="1"/>
  <c r="I7" i="1"/>
  <c r="J8" i="1" l="1"/>
  <c r="P8" i="1"/>
  <c r="J7" i="1"/>
  <c r="P7" i="1"/>
  <c r="Q7" i="1" l="1"/>
  <c r="Q8" i="1"/>
  <c r="C7" i="1" l="1"/>
  <c r="C8" i="1"/>
  <c r="E8" i="1"/>
  <c r="E7"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<sst xmlns="http://schemas.openxmlformats.org/spreadsheetml/2006/main" count="120" uniqueCount="53">
  <si>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</si>
  <si>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</si>
  <si>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</si>
  <si>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</si>
  <si>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</si>
  <si>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</si>
  <si>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</si>
  <si>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</si>
  <si>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</si>
  <si>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</si>
  <si>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</si>
  <si>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</si>
  <si>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</si>
  <si>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</si>
  <si>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</si>
  <si>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</si>
  <si>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</si>
  <si>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</si>
  <si>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</si>
  <si>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</si>
  <si>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</si>
  <si>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</si>
  <si>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</si>
  <si>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Criteria 6</t>
  </si>
  <si>
    <t>Evaluator 6</t>
  </si>
  <si>
    <t xml:space="preserve">Evaluation Summary: RFP730-21093 UH LEVEL CORE FACILITIES ULCF - MALDI  </t>
  </si>
  <si>
    <t>Bruker Scientific, LLC</t>
  </si>
  <si>
    <t>Shimadzu Scientific Instruments, Inc.</t>
  </si>
  <si>
    <t>Balan</t>
  </si>
  <si>
    <t>Evaluator 7</t>
  </si>
  <si>
    <t xml:space="preserve">University of Houston Evaluation Matrix </t>
  </si>
  <si>
    <t xml:space="preserve"> RFP730-21093 UH LEVEL CORE FACILITIES ULCF - MALDI</t>
  </si>
  <si>
    <t>Name</t>
  </si>
  <si>
    <t>Evaluation Due Date</t>
  </si>
  <si>
    <t>Monday, June 28, 2021</t>
  </si>
  <si>
    <t>@ 5:00 PM CST</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</si>
  <si>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</si>
  <si>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</si>
  <si>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</si>
  <si>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</si>
  <si>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</si>
  <si>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</si>
  <si>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</si>
  <si>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 xml:space="preserve"> Criteria 6</t>
  </si>
  <si>
    <t>Reputation of the vendor and of the vendor’s goods or services</t>
  </si>
  <si>
    <t>Quality of the vendor’s goods or services</t>
  </si>
  <si>
    <t>Extent to which the goods or services meet UHS needs</t>
  </si>
  <si>
    <t>Total long-term cost to UHS of acquiring vendor’s goods and services</t>
  </si>
  <si>
    <t xml:space="preserve">bility of the vendor’s proposal to meet the requirements of the solicitation </t>
  </si>
  <si>
    <t>Points (1-5)</t>
  </si>
  <si>
    <t xml:space="preserve">Committee Members: </t>
  </si>
  <si>
    <t>Updated: 10/19</t>
  </si>
  <si>
    <r>
      <t xml:space="preserve">List purchase price
</t>
    </r>
    <r>
      <rPr>
        <b/>
        <sz val="8"/>
        <color rgb="FFFF0000"/>
        <rFont val="Arial"/>
        <family val="2"/>
      </rPr>
      <t>(ONLY WILL BE EVALUATING COST)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</si>
</sst>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9"/>
      <name val="Arial"/>
      <family val="2"/>
    </font>
    <font>
      <b/>
      <sz val="10"/>
      <color rgb="FF000000"/>
      <name val="Arial"/>
      <family val="2"/>
    </font>
    <font>
      <sz val="9"/>
      <color theme="1"/>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110">
    <xf numFmtId="0" fontId="0" fillId="0" borderId="0"/>
    <xf numFmtId="44" fontId="16" fillId="0" borderId="0" applyFont="0" applyFill="0" applyBorder="0" applyAlignment="0" applyProtection="0"/>
    <xf numFmtId="0" fontId="16" fillId="0" borderId="0"/>
    <xf numFmtId="0" fontId="13" fillId="0" borderId="0"/>
    <xf numFmtId="0" fontId="13" fillId="0" borderId="0"/>
    <xf numFmtId="0" fontId="16" fillId="2" borderId="1" applyNumberFormat="0" applyFont="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17" fillId="2" borderId="1" applyNumberFormat="0" applyFont="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2" fillId="0" borderId="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6" fillId="0" borderId="0"/>
    <xf numFmtId="0" fontId="16" fillId="2" borderId="1" applyNumberFormat="0" applyFont="0" applyAlignment="0" applyProtection="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16" fillId="0" borderId="0"/>
    <xf numFmtId="0" fontId="16" fillId="2" borderId="1" applyNumberFormat="0" applyFont="0" applyAlignment="0" applyProtection="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45" fillId="0" borderId="0" applyNumberFormat="0" applyFill="0" applyBorder="0" applyAlignment="0" applyProtection="0"/>
  </cellStyleXfs>
  <cellXfs count="93">
    <xf numFmtId="0" fontId="0" fillId="0" borderId="0" xfId="0"/>
    <xf numFmtId="0" fontId="0" fillId="0" borderId="0" xfId="0" applyBorder="1"/>
    <xf numFmtId="0" fontId="14" fillId="0" borderId="0" xfId="0" applyFont="1" applyBorder="1" applyAlignment="1"/>
    <xf numFmtId="0" fontId="0" fillId="0" borderId="0" xfId="0"/>
    <xf numFmtId="0" fontId="14" fillId="0" borderId="0" xfId="0" applyFont="1" applyBorder="1" applyAlignment="1">
      <alignment horizontal="left"/>
    </xf>
    <xf numFmtId="0" fontId="37" fillId="0" borderId="0" xfId="0" applyFont="1" applyBorder="1" applyAlignment="1">
      <alignment horizontal="left"/>
    </xf>
    <xf numFmtId="0" fontId="37" fillId="26" borderId="0" xfId="0" applyFont="1" applyFill="1" applyAlignment="1"/>
    <xf numFmtId="0" fontId="38" fillId="26" borderId="0" xfId="0" applyFont="1" applyFill="1"/>
    <xf numFmtId="0" fontId="14" fillId="26" borderId="0" xfId="0" applyFont="1" applyFill="1" applyAlignment="1"/>
    <xf numFmtId="0" fontId="15" fillId="26" borderId="0" xfId="0" applyFont="1" applyFill="1"/>
    <xf numFmtId="0" fontId="38" fillId="26" borderId="0" xfId="0" applyFont="1" applyFill="1" applyBorder="1"/>
    <xf numFmtId="0" fontId="15" fillId="26" borderId="0" xfId="0" applyFont="1" applyFill="1" applyBorder="1"/>
    <xf numFmtId="0" fontId="14" fillId="26" borderId="0" xfId="0" applyFont="1" applyFill="1" applyBorder="1"/>
    <xf numFmtId="0" fontId="14" fillId="26" borderId="0" xfId="0" applyFont="1" applyFill="1"/>
    <xf numFmtId="0" fontId="14" fillId="26" borderId="0" xfId="0" applyFont="1" applyFill="1" applyBorder="1" applyAlignment="1">
      <alignment horizontal="left" vertical="center"/>
    </xf>
    <xf numFmtId="0" fontId="14" fillId="26" borderId="0" xfId="0" applyFont="1" applyFill="1" applyBorder="1" applyAlignment="1">
      <alignment horizontal="right" textRotation="90" wrapText="1"/>
    </xf>
    <xf numFmtId="0" fontId="35" fillId="26" borderId="0" xfId="0" applyFont="1" applyFill="1" applyBorder="1" applyAlignment="1">
      <alignment horizontal="right" textRotation="90" wrapText="1"/>
    </xf>
    <xf numFmtId="0" fontId="14" fillId="26" borderId="0" xfId="0" applyFont="1" applyFill="1" applyAlignment="1">
      <alignment horizontal="center" vertical="center"/>
    </xf>
    <xf numFmtId="4" fontId="15" fillId="26" borderId="11" xfId="0" applyNumberFormat="1" applyFont="1" applyFill="1" applyBorder="1" applyAlignment="1">
      <alignment horizontal="right"/>
    </xf>
    <xf numFmtId="4" fontId="15" fillId="26" borderId="12" xfId="0" applyNumberFormat="1" applyFont="1" applyFill="1" applyBorder="1" applyAlignment="1">
      <alignment horizontal="right"/>
    </xf>
    <xf numFmtId="0" fontId="15" fillId="26" borderId="11" xfId="0" applyFont="1" applyFill="1" applyBorder="1" applyAlignment="1">
      <alignment horizontal="right"/>
    </xf>
    <xf numFmtId="0" fontId="15" fillId="26" borderId="11" xfId="0" applyFont="1" applyFill="1" applyBorder="1" applyAlignment="1">
      <alignment horizontal="left"/>
    </xf>
    <xf numFmtId="0" fontId="39" fillId="26" borderId="0" xfId="0" applyFont="1" applyFill="1"/>
    <xf numFmtId="0" fontId="35" fillId="25" borderId="14" xfId="0" applyFont="1" applyFill="1" applyBorder="1" applyAlignment="1">
      <alignment horizontal="right" textRotation="90"/>
    </xf>
    <xf numFmtId="0" fontId="36" fillId="25" borderId="13" xfId="0" applyFont="1" applyFill="1" applyBorder="1" applyAlignment="1">
      <alignment horizontal="right"/>
    </xf>
    <xf numFmtId="0" fontId="42" fillId="0" borderId="0" xfId="0" applyFont="1"/>
    <xf numFmtId="0" fontId="41" fillId="0" borderId="10" xfId="103" applyFont="1" applyBorder="1" applyAlignment="1">
      <alignment horizontal="right"/>
    </xf>
    <xf numFmtId="0" fontId="43" fillId="0" borderId="10" xfId="103" applyFont="1" applyFill="1" applyBorder="1" applyAlignment="1">
      <alignment horizontal="right"/>
    </xf>
    <xf numFmtId="0" fontId="16" fillId="0" borderId="0" xfId="98" applyFont="1"/>
    <xf numFmtId="0" fontId="41" fillId="0" borderId="10" xfId="103" applyFont="1" applyBorder="1" applyAlignment="1">
      <alignment horizontal="right"/>
    </xf>
    <xf numFmtId="0" fontId="43" fillId="0" borderId="10" xfId="103" applyFont="1" applyFill="1" applyBorder="1" applyAlignment="1">
      <alignment horizontal="right"/>
    </xf>
    <xf numFmtId="0" fontId="0" fillId="0" borderId="0" xfId="0" applyFont="1" applyAlignment="1">
      <alignment horizontal="left" vertical="top" wrapText="1"/>
    </xf>
    <xf numFmtId="0" fontId="43" fillId="0" borderId="0" xfId="103" applyFont="1" applyFill="1" applyBorder="1" applyAlignment="1">
      <alignment horizontal="right"/>
    </xf>
    <xf numFmtId="0" fontId="16" fillId="0" borderId="0" xfId="98" applyFont="1"/>
    <xf numFmtId="0" fontId="16" fillId="0" borderId="0" xfId="98" applyFont="1"/>
    <xf numFmtId="0" fontId="36" fillId="27" borderId="13" xfId="0" applyFont="1" applyFill="1" applyBorder="1" applyAlignment="1">
      <alignment horizontal="right"/>
    </xf>
    <xf numFmtId="4" fontId="15" fillId="0" borderId="12" xfId="0" applyNumberFormat="1" applyFont="1" applyFill="1" applyBorder="1"/>
    <xf numFmtId="0" fontId="36" fillId="0" borderId="13" xfId="0" applyFont="1" applyFill="1" applyBorder="1" applyAlignment="1">
      <alignment horizontal="right"/>
    </xf>
    <xf numFmtId="0" fontId="15" fillId="27" borderId="11" xfId="0" applyFont="1" applyFill="1" applyBorder="1" applyAlignment="1">
      <alignment horizontal="left"/>
    </xf>
    <xf numFmtId="4" fontId="15" fillId="27" borderId="11" xfId="0" applyNumberFormat="1" applyFont="1" applyFill="1" applyBorder="1" applyAlignment="1">
      <alignment horizontal="right"/>
    </xf>
    <xf numFmtId="0" fontId="15" fillId="27" borderId="0" xfId="0" applyFont="1" applyFill="1"/>
    <xf numFmtId="0" fontId="15" fillId="27" borderId="11" xfId="0" applyFont="1" applyFill="1" applyBorder="1" applyAlignment="1">
      <alignment horizontal="right"/>
    </xf>
    <xf numFmtId="4" fontId="15" fillId="27" borderId="11" xfId="0" applyNumberFormat="1" applyFont="1" applyFill="1" applyBorder="1"/>
    <xf numFmtId="0" fontId="40" fillId="0" borderId="10" xfId="103" applyFont="1" applyBorder="1" applyAlignment="1">
      <alignment horizontal="center"/>
    </xf>
    <xf numFmtId="0" fontId="41" fillId="0" borderId="15" xfId="98" applyFont="1" applyBorder="1" applyAlignment="1">
      <alignment horizontal="left"/>
    </xf>
    <xf numFmtId="0" fontId="41" fillId="0" borderId="0" xfId="98" applyFont="1" applyAlignment="1">
      <alignment horizontal="left"/>
    </xf>
    <xf numFmtId="0" fontId="37" fillId="26" borderId="0" xfId="0" applyFont="1" applyFill="1" applyAlignment="1">
      <alignment horizontal="right"/>
    </xf>
    <xf numFmtId="0" fontId="37" fillId="26" borderId="0" xfId="0" applyFont="1" applyFill="1" applyBorder="1" applyAlignment="1">
      <alignment horizontal="right"/>
    </xf>
    <xf numFmtId="0" fontId="37" fillId="24" borderId="0" xfId="0" applyFont="1" applyFill="1" applyAlignment="1">
      <alignment horizontal="left"/>
    </xf>
    <xf numFmtId="0" fontId="14" fillId="26" borderId="0" xfId="98" applyFont="1" applyFill="1" applyAlignment="1">
      <alignment horizontal="left" wrapText="1"/>
    </xf>
    <xf numFmtId="0" fontId="14" fillId="26" borderId="0" xfId="98" applyFont="1" applyFill="1" applyAlignment="1">
      <alignment wrapText="1"/>
    </xf>
    <xf numFmtId="0" fontId="16" fillId="26" borderId="0" xfId="98" applyFont="1" applyFill="1"/>
    <xf numFmtId="0" fontId="14" fillId="0" borderId="0" xfId="98" applyFont="1" applyFill="1" applyAlignment="1">
      <alignment horizontal="left"/>
    </xf>
    <xf numFmtId="0" fontId="15" fillId="26" borderId="0" xfId="98" applyFont="1" applyFill="1"/>
    <xf numFmtId="0" fontId="40" fillId="26" borderId="0" xfId="108" applyFont="1" applyFill="1" applyBorder="1" applyAlignment="1">
      <alignment horizontal="left"/>
    </xf>
    <xf numFmtId="0" fontId="16" fillId="24" borderId="0" xfId="108" applyFont="1" applyFill="1" applyBorder="1" applyAlignment="1">
      <alignment horizontal="center"/>
    </xf>
    <xf numFmtId="164" fontId="44" fillId="0" borderId="0" xfId="108" applyNumberFormat="1" applyFont="1" applyFill="1" applyBorder="1" applyAlignment="1">
      <alignment horizontal="center"/>
    </xf>
    <xf numFmtId="0" fontId="44" fillId="26" borderId="0" xfId="108" applyFont="1" applyFill="1" applyBorder="1" applyAlignment="1"/>
    <xf numFmtId="0" fontId="46" fillId="26" borderId="0" xfId="109" applyFont="1" applyFill="1" applyAlignment="1">
      <alignment horizontal="left" wrapText="1"/>
    </xf>
    <xf numFmtId="0" fontId="46" fillId="26" borderId="0" xfId="109" applyFont="1" applyFill="1" applyAlignment="1">
      <alignment wrapText="1"/>
    </xf>
    <xf numFmtId="0" fontId="16" fillId="26" borderId="0" xfId="98" applyFont="1" applyFill="1" applyAlignment="1"/>
    <xf numFmtId="0" fontId="16" fillId="24" borderId="16" xfId="98" applyFont="1" applyFill="1" applyBorder="1" applyAlignment="1">
      <alignment horizontal="center" wrapText="1"/>
    </xf>
    <xf numFmtId="0" fontId="47" fillId="26" borderId="0" xfId="98" applyFont="1" applyFill="1" applyAlignment="1">
      <alignment horizontal="left" wrapText="1"/>
    </xf>
    <xf numFmtId="0" fontId="45" fillId="26" borderId="0" xfId="109" applyFill="1"/>
    <xf numFmtId="0" fontId="16" fillId="26" borderId="0" xfId="98" applyFont="1" applyFill="1" applyAlignment="1">
      <alignment horizontal="center"/>
    </xf>
    <xf numFmtId="0" fontId="41" fillId="28" borderId="17" xfId="98" applyFont="1" applyFill="1" applyBorder="1" applyAlignment="1">
      <alignment horizontal="left"/>
    </xf>
    <xf numFmtId="0" fontId="41" fillId="28" borderId="18" xfId="98" applyFont="1" applyFill="1" applyBorder="1" applyAlignment="1">
      <alignment horizontal="left"/>
    </xf>
    <xf numFmtId="0" fontId="41" fillId="28" borderId="19" xfId="98" applyFont="1" applyFill="1" applyBorder="1" applyAlignment="1">
      <alignment horizontal="left"/>
    </xf>
    <xf numFmtId="0" fontId="39" fillId="26" borderId="17" xfId="98" applyFont="1" applyFill="1" applyBorder="1" applyAlignment="1">
      <alignment horizontal="left" vertical="top" wrapText="1"/>
    </xf>
    <xf numFmtId="0" fontId="39" fillId="26" borderId="18" xfId="98" applyFont="1" applyFill="1" applyBorder="1" applyAlignment="1">
      <alignment horizontal="left" vertical="top" wrapText="1"/>
    </xf>
    <xf numFmtId="0" fontId="39" fillId="26" borderId="19" xfId="98" applyFont="1" applyFill="1" applyBorder="1" applyAlignment="1">
      <alignment horizontal="left" vertical="top" wrapText="1"/>
    </xf>
    <xf numFmtId="0" fontId="49" fillId="26" borderId="0" xfId="98" applyFont="1" applyFill="1" applyAlignment="1">
      <alignment wrapText="1"/>
    </xf>
    <xf numFmtId="0" fontId="49" fillId="25" borderId="20" xfId="98" applyFont="1" applyFill="1" applyBorder="1" applyAlignment="1">
      <alignment horizontal="center" wrapText="1"/>
    </xf>
    <xf numFmtId="0" fontId="49" fillId="25" borderId="21" xfId="98" applyFont="1" applyFill="1" applyBorder="1" applyAlignment="1">
      <alignment horizontal="center" wrapText="1"/>
    </xf>
    <xf numFmtId="0" fontId="49" fillId="25" borderId="22" xfId="98" applyFont="1" applyFill="1" applyBorder="1" applyAlignment="1">
      <alignment horizontal="center" wrapText="1"/>
    </xf>
    <xf numFmtId="0" fontId="49" fillId="26" borderId="0" xfId="98" applyFont="1" applyFill="1" applyAlignment="1">
      <alignment horizontal="center" wrapText="1"/>
    </xf>
    <xf numFmtId="0" fontId="50" fillId="26" borderId="11" xfId="98" applyFont="1" applyFill="1" applyBorder="1" applyAlignment="1">
      <alignment wrapText="1"/>
    </xf>
    <xf numFmtId="0" fontId="16" fillId="24" borderId="13" xfId="98" applyFont="1" applyFill="1" applyBorder="1" applyAlignment="1">
      <alignment horizontal="center"/>
    </xf>
    <xf numFmtId="0" fontId="16" fillId="24" borderId="11" xfId="98" applyFont="1" applyFill="1" applyBorder="1" applyAlignment="1">
      <alignment horizontal="center"/>
    </xf>
    <xf numFmtId="0" fontId="16" fillId="24" borderId="23" xfId="98" applyFont="1" applyFill="1" applyBorder="1" applyAlignment="1">
      <alignment horizontal="center"/>
    </xf>
    <xf numFmtId="0" fontId="50" fillId="26" borderId="12" xfId="98" applyFont="1" applyFill="1" applyBorder="1" applyAlignment="1">
      <alignment wrapText="1"/>
    </xf>
    <xf numFmtId="0" fontId="16" fillId="24" borderId="24" xfId="98" applyFont="1" applyFill="1" applyBorder="1" applyAlignment="1">
      <alignment horizontal="center"/>
    </xf>
    <xf numFmtId="0" fontId="16" fillId="24" borderId="12" xfId="98" applyFont="1" applyFill="1" applyBorder="1" applyAlignment="1">
      <alignment horizontal="center"/>
    </xf>
    <xf numFmtId="0" fontId="16" fillId="24" borderId="25" xfId="98" applyFont="1" applyFill="1" applyBorder="1" applyAlignment="1">
      <alignment horizontal="center"/>
    </xf>
    <xf numFmtId="0" fontId="16" fillId="29" borderId="0" xfId="98" applyFont="1" applyFill="1" applyBorder="1"/>
    <xf numFmtId="0" fontId="16" fillId="29" borderId="15" xfId="98" applyFont="1" applyFill="1" applyBorder="1"/>
    <xf numFmtId="0" fontId="16" fillId="26" borderId="10" xfId="98" applyFont="1" applyFill="1" applyBorder="1"/>
    <xf numFmtId="0" fontId="43" fillId="26" borderId="0" xfId="98" applyFont="1" applyFill="1"/>
    <xf numFmtId="0" fontId="16" fillId="26" borderId="0" xfId="98" applyFont="1" applyFill="1" applyAlignment="1">
      <alignment wrapText="1"/>
    </xf>
    <xf numFmtId="0" fontId="51" fillId="0" borderId="0" xfId="108" applyFont="1" applyAlignment="1">
      <alignment horizontal="left"/>
    </xf>
    <xf numFmtId="0" fontId="47" fillId="26" borderId="0" xfId="98" applyFont="1" applyFill="1"/>
    <xf numFmtId="0" fontId="52" fillId="0" borderId="0" xfId="108" applyFont="1"/>
    <xf numFmtId="0" fontId="39" fillId="26" borderId="0" xfId="98" applyFont="1" applyFill="1"/>
  </cellXfs>
  <cellStyles count="11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9"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11" xfId="103"/>
    <cellStyle name="Normal 4 12" xfId="10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rmal 8" xfId="105"/>
    <cellStyle name="Normal 9" xfId="108"/>
    <cellStyle name="Note 2" xfId="5"/>
    <cellStyle name="Note 3" xfId="89"/>
    <cellStyle name="Note 4" xfId="42"/>
    <cellStyle name="Note 4 2" xfId="99"/>
    <cellStyle name="Output 2" xfId="84"/>
    <cellStyle name="Output 3" xfId="43"/>
    <cellStyle name="Percent 2" xfId="101"/>
    <cellStyle name="Percent 3" xfId="104"/>
    <cellStyle name="Percent 4" xfId="10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87534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F13" sqref="F13"/>
    </sheetView>
  </sheetViews>
  <sheetFormatPr defaultRowHeight="12.75" x14ac:dyDescent="0.2"/>
  <sheetData>
    <row r="1" spans="1:11" ht="15.75" x14ac:dyDescent="0.25">
      <c r="A1" s="5" t="s">
        <v>0</v>
      </c>
      <c r="B1" s="4"/>
      <c r="C1" s="4"/>
      <c r="D1" s="4"/>
      <c r="E1" s="2"/>
      <c r="F1" s="2"/>
      <c r="G1" s="2"/>
      <c r="H1" s="2"/>
      <c r="I1" s="2"/>
      <c r="J1" s="2"/>
    </row>
    <row r="2" spans="1:11" ht="15.75" x14ac:dyDescent="0.25">
      <c r="A2" s="2"/>
      <c r="B2" s="1"/>
      <c r="C2" s="1"/>
      <c r="D2" s="1"/>
      <c r="E2" s="1"/>
      <c r="F2" s="1"/>
      <c r="G2" s="1"/>
      <c r="H2" s="1"/>
      <c r="I2" s="1"/>
      <c r="J2" s="1"/>
    </row>
    <row r="3" spans="1:11" x14ac:dyDescent="0.2">
      <c r="A3" s="43"/>
      <c r="B3" s="43"/>
      <c r="C3" s="43"/>
      <c r="D3" s="26" t="s">
        <v>7</v>
      </c>
      <c r="E3" s="26" t="s">
        <v>8</v>
      </c>
      <c r="F3" s="26" t="s">
        <v>9</v>
      </c>
      <c r="G3" s="26" t="s">
        <v>10</v>
      </c>
      <c r="H3" s="26" t="s">
        <v>11</v>
      </c>
      <c r="I3" s="26" t="s">
        <v>23</v>
      </c>
      <c r="J3" s="27" t="s">
        <v>12</v>
      </c>
    </row>
    <row r="4" spans="1:11" x14ac:dyDescent="0.2">
      <c r="A4" s="44" t="s">
        <v>26</v>
      </c>
      <c r="B4" s="44"/>
      <c r="C4" s="44"/>
      <c r="D4" s="3">
        <v>0</v>
      </c>
      <c r="E4" s="3">
        <v>13.5</v>
      </c>
      <c r="F4" s="3">
        <v>12</v>
      </c>
      <c r="G4" s="3">
        <v>18</v>
      </c>
      <c r="H4" s="3">
        <v>7</v>
      </c>
      <c r="I4" s="34">
        <v>9</v>
      </c>
      <c r="J4" s="25">
        <f>SUM(D4:I4)</f>
        <v>59.5</v>
      </c>
      <c r="K4" s="3"/>
    </row>
    <row r="5" spans="1:11" x14ac:dyDescent="0.2">
      <c r="A5" s="45" t="s">
        <v>27</v>
      </c>
      <c r="B5" s="45"/>
      <c r="C5" s="45"/>
      <c r="D5" s="3">
        <v>0</v>
      </c>
      <c r="E5" s="3">
        <v>12</v>
      </c>
      <c r="F5" s="3">
        <v>12</v>
      </c>
      <c r="G5" s="3">
        <v>12</v>
      </c>
      <c r="H5" s="3">
        <v>7</v>
      </c>
      <c r="I5" s="34">
        <v>6</v>
      </c>
      <c r="J5" s="25">
        <f>SUM(D5:I5)</f>
        <v>49</v>
      </c>
      <c r="K5" s="3"/>
    </row>
    <row r="9" spans="1:11" x14ac:dyDescent="0.2">
      <c r="A9" s="3"/>
    </row>
    <row r="10" spans="1:11" x14ac:dyDescent="0.2">
      <c r="A10" s="3"/>
    </row>
    <row r="11" spans="1:11" x14ac:dyDescent="0.2">
      <c r="A11" s="3"/>
    </row>
    <row r="12" spans="1:11" x14ac:dyDescent="0.2">
      <c r="A12" s="3"/>
    </row>
    <row r="13" spans="1:11" x14ac:dyDescent="0.2">
      <c r="A13" s="3"/>
    </row>
    <row r="14" spans="1:11" x14ac:dyDescent="0.2">
      <c r="A14" s="31"/>
    </row>
  </sheetData>
  <mergeCells count="3">
    <mergeCell ref="A3:C3"/>
    <mergeCell ref="A4:C4"/>
    <mergeCell ref="A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workbookViewId="0">
      <selection activeCell="G11" sqref="G11"/>
    </sheetView>
  </sheetViews>
  <sheetFormatPr defaultRowHeight="12.75" x14ac:dyDescent="0.2"/>
  <cols>
    <col min="1" max="16384" width="9.140625" style="3"/>
  </cols>
  <sheetData>
    <row r="1" spans="1:17" ht="15.75" x14ac:dyDescent="0.25">
      <c r="A1" s="5" t="s">
        <v>0</v>
      </c>
      <c r="B1" s="4"/>
      <c r="C1" s="4"/>
      <c r="D1" s="4"/>
      <c r="E1" s="2"/>
      <c r="F1" s="2"/>
      <c r="G1" s="2"/>
      <c r="H1" s="2"/>
      <c r="I1" s="2"/>
      <c r="J1" s="2"/>
    </row>
    <row r="2" spans="1:17" ht="15.75" x14ac:dyDescent="0.25">
      <c r="A2" s="2"/>
      <c r="B2" s="1"/>
      <c r="C2" s="1"/>
      <c r="D2" s="1"/>
      <c r="E2" s="1"/>
      <c r="F2" s="1"/>
      <c r="G2" s="1"/>
      <c r="H2" s="1"/>
      <c r="I2" s="1"/>
      <c r="J2" s="1"/>
    </row>
    <row r="3" spans="1:17" x14ac:dyDescent="0.2">
      <c r="A3" s="43"/>
      <c r="B3" s="43"/>
      <c r="C3" s="43"/>
      <c r="D3" s="29" t="s">
        <v>7</v>
      </c>
      <c r="E3" s="29" t="s">
        <v>8</v>
      </c>
      <c r="F3" s="29" t="s">
        <v>9</v>
      </c>
      <c r="G3" s="29" t="s">
        <v>10</v>
      </c>
      <c r="H3" s="29" t="s">
        <v>11</v>
      </c>
      <c r="I3" s="29" t="s">
        <v>23</v>
      </c>
      <c r="J3" s="30" t="s">
        <v>12</v>
      </c>
    </row>
    <row r="4" spans="1:17" x14ac:dyDescent="0.2">
      <c r="A4" s="44" t="s">
        <v>26</v>
      </c>
      <c r="B4" s="44"/>
      <c r="C4" s="44"/>
      <c r="D4" s="3">
        <v>0</v>
      </c>
      <c r="E4" s="3">
        <v>15</v>
      </c>
      <c r="F4" s="3">
        <v>15</v>
      </c>
      <c r="G4" s="3">
        <v>20</v>
      </c>
      <c r="H4" s="3">
        <v>6</v>
      </c>
      <c r="I4" s="34">
        <v>8</v>
      </c>
      <c r="J4" s="25">
        <f>SUM(D4:I4)</f>
        <v>64</v>
      </c>
    </row>
    <row r="5" spans="1:17" x14ac:dyDescent="0.2">
      <c r="A5" s="45" t="s">
        <v>27</v>
      </c>
      <c r="B5" s="45"/>
      <c r="C5" s="45"/>
      <c r="D5" s="3">
        <v>0</v>
      </c>
      <c r="E5" s="3">
        <v>15</v>
      </c>
      <c r="F5" s="3">
        <v>15</v>
      </c>
      <c r="G5" s="3">
        <v>16</v>
      </c>
      <c r="H5" s="3">
        <v>10</v>
      </c>
      <c r="I5" s="34">
        <v>8</v>
      </c>
      <c r="J5" s="25">
        <f>SUM(D5:I5)</f>
        <v>64</v>
      </c>
    </row>
    <row r="10" spans="1:17" x14ac:dyDescent="0.2">
      <c r="J10" s="33"/>
      <c r="K10" s="33"/>
      <c r="M10" s="33"/>
      <c r="N10" s="33"/>
      <c r="P10" s="33"/>
      <c r="Q10" s="33"/>
    </row>
    <row r="11" spans="1:17" x14ac:dyDescent="0.2">
      <c r="J11" s="33"/>
      <c r="K11" s="33"/>
      <c r="M11" s="33"/>
      <c r="N11" s="33"/>
      <c r="P11" s="33"/>
      <c r="Q11" s="33"/>
    </row>
    <row r="12" spans="1:17" x14ac:dyDescent="0.2">
      <c r="A12" s="31"/>
      <c r="J12" s="33"/>
      <c r="K12" s="33"/>
      <c r="M12" s="33"/>
      <c r="N12" s="33"/>
      <c r="P12" s="33"/>
      <c r="Q12" s="33"/>
    </row>
    <row r="13" spans="1:17" x14ac:dyDescent="0.2">
      <c r="J13" s="33"/>
      <c r="K13" s="33"/>
      <c r="M13" s="33"/>
      <c r="N13" s="33"/>
      <c r="P13" s="33"/>
      <c r="Q13" s="33"/>
    </row>
    <row r="14" spans="1:17" x14ac:dyDescent="0.2">
      <c r="J14" s="33"/>
      <c r="K14" s="33"/>
      <c r="M14" s="33"/>
      <c r="N14" s="33"/>
      <c r="P14" s="33"/>
      <c r="Q14" s="33"/>
    </row>
    <row r="15" spans="1:17" x14ac:dyDescent="0.2">
      <c r="J15" s="33"/>
      <c r="K15" s="33"/>
      <c r="M15" s="33"/>
      <c r="N15" s="33"/>
      <c r="P15" s="33"/>
      <c r="Q15" s="33"/>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workbookViewId="0">
      <selection activeCell="L11" sqref="L11"/>
    </sheetView>
  </sheetViews>
  <sheetFormatPr defaultRowHeight="12.75" x14ac:dyDescent="0.2"/>
  <sheetData>
    <row r="1" spans="1:10" ht="15.75" x14ac:dyDescent="0.25">
      <c r="A1" s="5" t="s">
        <v>0</v>
      </c>
      <c r="B1" s="4"/>
      <c r="C1" s="4"/>
      <c r="D1" s="4"/>
      <c r="E1" s="2"/>
      <c r="F1" s="2"/>
      <c r="G1" s="2"/>
      <c r="H1" s="2"/>
      <c r="I1" s="2"/>
      <c r="J1" s="2"/>
    </row>
    <row r="2" spans="1:10" ht="15.75" x14ac:dyDescent="0.25">
      <c r="A2" s="2"/>
      <c r="B2" s="1"/>
      <c r="C2" s="1"/>
      <c r="D2" s="1"/>
      <c r="E2" s="1"/>
      <c r="F2" s="1"/>
      <c r="G2" s="1"/>
      <c r="H2" s="1"/>
      <c r="I2" s="1"/>
      <c r="J2" s="1"/>
    </row>
    <row r="3" spans="1:10" x14ac:dyDescent="0.2">
      <c r="A3" s="43"/>
      <c r="B3" s="43"/>
      <c r="C3" s="43"/>
      <c r="D3" s="29" t="s">
        <v>7</v>
      </c>
      <c r="E3" s="29" t="s">
        <v>8</v>
      </c>
      <c r="F3" s="29" t="s">
        <v>9</v>
      </c>
      <c r="G3" s="29" t="s">
        <v>10</v>
      </c>
      <c r="H3" s="29" t="s">
        <v>11</v>
      </c>
      <c r="I3" s="29" t="s">
        <v>23</v>
      </c>
      <c r="J3" s="30" t="s">
        <v>12</v>
      </c>
    </row>
    <row r="4" spans="1:10" x14ac:dyDescent="0.2">
      <c r="A4" s="44" t="s">
        <v>26</v>
      </c>
      <c r="B4" s="44"/>
      <c r="C4" s="44"/>
      <c r="D4" s="28">
        <v>0</v>
      </c>
      <c r="E4" s="28">
        <v>15</v>
      </c>
      <c r="F4" s="28">
        <v>15</v>
      </c>
      <c r="G4" s="28">
        <v>20</v>
      </c>
      <c r="H4" s="28">
        <v>10</v>
      </c>
      <c r="I4" s="34">
        <v>10</v>
      </c>
      <c r="J4" s="25">
        <f>SUM(D4:I4)</f>
        <v>70</v>
      </c>
    </row>
    <row r="5" spans="1:10" x14ac:dyDescent="0.2">
      <c r="A5" s="45" t="s">
        <v>27</v>
      </c>
      <c r="B5" s="45"/>
      <c r="C5" s="45"/>
      <c r="D5" s="28">
        <v>0</v>
      </c>
      <c r="E5" s="28">
        <v>12</v>
      </c>
      <c r="F5" s="28">
        <v>9</v>
      </c>
      <c r="G5" s="28">
        <v>16</v>
      </c>
      <c r="H5" s="34">
        <v>6</v>
      </c>
      <c r="I5" s="34">
        <v>8</v>
      </c>
      <c r="J5" s="25">
        <f>SUM(D5:I5)</f>
        <v>51</v>
      </c>
    </row>
    <row r="6" spans="1:10" x14ac:dyDescent="0.2">
      <c r="A6" s="3"/>
      <c r="B6" s="3"/>
      <c r="C6" s="3"/>
      <c r="D6" s="3"/>
      <c r="E6" s="3"/>
      <c r="F6" s="3"/>
      <c r="G6" s="3"/>
      <c r="H6" s="3"/>
      <c r="I6" s="3"/>
      <c r="J6" s="3"/>
    </row>
  </sheetData>
  <mergeCells count="3">
    <mergeCell ref="A3:C3"/>
    <mergeCell ref="A4:C4"/>
    <mergeCell ref="A5:C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workbookViewId="0">
      <selection activeCell="D4" sqref="D4"/>
    </sheetView>
  </sheetViews>
  <sheetFormatPr defaultRowHeight="12.75" x14ac:dyDescent="0.2"/>
  <sheetData>
    <row r="1" spans="1:19" ht="15.75" x14ac:dyDescent="0.25">
      <c r="A1" s="5" t="s">
        <v>0</v>
      </c>
      <c r="B1" s="4"/>
      <c r="C1" s="4"/>
      <c r="D1" s="4"/>
      <c r="E1" s="2"/>
      <c r="F1" s="2"/>
      <c r="G1" s="2"/>
      <c r="H1" s="2"/>
      <c r="I1" s="2"/>
      <c r="J1" s="2"/>
    </row>
    <row r="2" spans="1:19" ht="15.75" x14ac:dyDescent="0.25">
      <c r="A2" s="2"/>
      <c r="B2" s="1"/>
      <c r="C2" s="1"/>
      <c r="D2" s="1"/>
      <c r="E2" s="1"/>
      <c r="F2" s="1"/>
      <c r="G2" s="1"/>
      <c r="H2" s="1"/>
      <c r="I2" s="1"/>
      <c r="J2" s="1"/>
    </row>
    <row r="3" spans="1:19" x14ac:dyDescent="0.2">
      <c r="A3" s="43"/>
      <c r="B3" s="43"/>
      <c r="C3" s="43"/>
      <c r="D3" s="29" t="s">
        <v>7</v>
      </c>
      <c r="E3" s="29" t="s">
        <v>8</v>
      </c>
      <c r="F3" s="29" t="s">
        <v>9</v>
      </c>
      <c r="G3" s="29" t="s">
        <v>10</v>
      </c>
      <c r="H3" s="29" t="s">
        <v>11</v>
      </c>
      <c r="I3" s="29" t="s">
        <v>23</v>
      </c>
      <c r="J3" s="30" t="s">
        <v>12</v>
      </c>
    </row>
    <row r="4" spans="1:19" x14ac:dyDescent="0.2">
      <c r="A4" s="44" t="s">
        <v>26</v>
      </c>
      <c r="B4" s="44"/>
      <c r="C4" s="44"/>
      <c r="D4" s="3">
        <v>0</v>
      </c>
      <c r="E4" s="3">
        <v>13.5</v>
      </c>
      <c r="F4" s="3">
        <v>12</v>
      </c>
      <c r="G4" s="3">
        <v>18</v>
      </c>
      <c r="H4" s="3">
        <v>8</v>
      </c>
      <c r="I4" s="34">
        <v>9</v>
      </c>
      <c r="J4" s="25">
        <f>SUM(D4:I4)</f>
        <v>60.5</v>
      </c>
    </row>
    <row r="5" spans="1:19" x14ac:dyDescent="0.2">
      <c r="A5" s="45" t="s">
        <v>27</v>
      </c>
      <c r="B5" s="45"/>
      <c r="C5" s="45"/>
      <c r="D5" s="3">
        <v>0</v>
      </c>
      <c r="E5" s="3">
        <v>12</v>
      </c>
      <c r="F5" s="3">
        <v>12</v>
      </c>
      <c r="G5" s="3">
        <v>12</v>
      </c>
      <c r="H5" s="3">
        <v>8</v>
      </c>
      <c r="I5" s="34">
        <v>6</v>
      </c>
      <c r="J5" s="25">
        <f>SUM(D5:I5)</f>
        <v>50</v>
      </c>
    </row>
    <row r="6" spans="1:19" x14ac:dyDescent="0.2">
      <c r="A6" s="3"/>
      <c r="B6" s="3"/>
      <c r="C6" s="3"/>
      <c r="D6" s="3"/>
      <c r="E6" s="3"/>
      <c r="F6" s="3"/>
      <c r="G6" s="3"/>
      <c r="H6" s="3"/>
      <c r="I6" s="3"/>
      <c r="J6" s="3"/>
    </row>
    <row r="7" spans="1:19" x14ac:dyDescent="0.2">
      <c r="A7" s="3"/>
      <c r="B7" s="3"/>
      <c r="C7" s="3"/>
      <c r="D7" s="3"/>
      <c r="E7" s="3"/>
      <c r="F7" s="3"/>
      <c r="G7" s="3"/>
      <c r="H7" s="3"/>
      <c r="I7" s="3"/>
      <c r="J7" s="3"/>
    </row>
    <row r="8" spans="1:19" x14ac:dyDescent="0.2">
      <c r="A8" s="3"/>
      <c r="B8" s="3"/>
      <c r="C8" s="3"/>
      <c r="D8" s="3"/>
      <c r="E8" s="3"/>
      <c r="F8" s="3"/>
      <c r="G8" s="3"/>
      <c r="I8" s="34"/>
      <c r="J8" s="34"/>
      <c r="L8" s="34"/>
      <c r="M8" s="34"/>
      <c r="O8" s="34"/>
      <c r="P8" s="34"/>
      <c r="R8" s="34"/>
      <c r="S8" s="34"/>
    </row>
    <row r="9" spans="1:19" x14ac:dyDescent="0.2">
      <c r="A9" s="3"/>
      <c r="B9" s="3"/>
      <c r="C9" s="3"/>
      <c r="D9" s="3"/>
      <c r="E9" s="3"/>
      <c r="F9" s="3"/>
      <c r="G9" s="3"/>
      <c r="I9" s="34"/>
      <c r="J9" s="34"/>
      <c r="L9" s="34"/>
      <c r="M9" s="34"/>
      <c r="O9" s="34"/>
      <c r="P9" s="34"/>
      <c r="R9" s="34"/>
      <c r="S9" s="34"/>
    </row>
    <row r="10" spans="1:19" x14ac:dyDescent="0.2">
      <c r="A10" s="3"/>
      <c r="B10" s="3"/>
      <c r="C10" s="3"/>
      <c r="D10" s="3"/>
      <c r="E10" s="3"/>
      <c r="F10" s="3"/>
      <c r="G10" s="3"/>
      <c r="I10" s="34"/>
      <c r="J10" s="34"/>
      <c r="L10" s="34"/>
      <c r="M10" s="34"/>
      <c r="O10" s="34"/>
      <c r="P10" s="34"/>
      <c r="R10" s="34"/>
      <c r="S10" s="34"/>
    </row>
    <row r="11" spans="1:19" x14ac:dyDescent="0.2">
      <c r="A11" s="3"/>
      <c r="B11" s="3"/>
      <c r="C11" s="3"/>
      <c r="D11" s="3"/>
      <c r="E11" s="3"/>
      <c r="F11" s="3"/>
      <c r="G11" s="3"/>
      <c r="I11" s="34"/>
      <c r="J11" s="34"/>
      <c r="L11" s="34"/>
      <c r="M11" s="34"/>
      <c r="O11" s="34"/>
      <c r="P11" s="34"/>
      <c r="R11" s="34"/>
      <c r="S11" s="34"/>
    </row>
    <row r="12" spans="1:19" x14ac:dyDescent="0.2">
      <c r="A12" s="3"/>
      <c r="B12" s="3"/>
      <c r="C12" s="3"/>
      <c r="D12" s="3"/>
      <c r="E12" s="3"/>
      <c r="F12" s="3"/>
      <c r="G12" s="3"/>
      <c r="I12" s="34"/>
      <c r="J12" s="34"/>
      <c r="L12" s="34"/>
      <c r="M12" s="34"/>
      <c r="O12" s="34"/>
      <c r="P12" s="34"/>
      <c r="R12" s="34"/>
      <c r="S12" s="34"/>
    </row>
    <row r="13" spans="1:19" x14ac:dyDescent="0.2">
      <c r="A13" s="3"/>
      <c r="B13" s="3"/>
      <c r="C13" s="3"/>
      <c r="D13" s="3"/>
      <c r="E13" s="3"/>
      <c r="F13" s="3"/>
      <c r="G13" s="3"/>
      <c r="I13" s="34"/>
      <c r="J13" s="34"/>
      <c r="L13" s="34"/>
      <c r="M13" s="34"/>
      <c r="O13" s="34"/>
      <c r="P13" s="34"/>
      <c r="R13" s="34"/>
      <c r="S13" s="34"/>
    </row>
    <row r="14" spans="1:19" x14ac:dyDescent="0.2">
      <c r="A14" s="3"/>
      <c r="B14" s="3"/>
      <c r="C14" s="3"/>
      <c r="D14" s="3"/>
      <c r="E14" s="3"/>
      <c r="F14" s="3"/>
      <c r="G14" s="3"/>
      <c r="H14" s="3"/>
      <c r="I14" s="3"/>
      <c r="J14" s="3"/>
    </row>
    <row r="15" spans="1:19" x14ac:dyDescent="0.2">
      <c r="A15" s="3"/>
      <c r="B15" s="3"/>
      <c r="C15" s="3"/>
      <c r="D15" s="3"/>
      <c r="E15" s="3"/>
      <c r="F15" s="3"/>
      <c r="G15" s="3"/>
      <c r="H15" s="3"/>
      <c r="I15" s="3"/>
      <c r="J15" s="3"/>
    </row>
    <row r="16" spans="1:19" x14ac:dyDescent="0.2">
      <c r="A16" s="3"/>
      <c r="B16" s="3"/>
      <c r="C16" s="3"/>
      <c r="D16" s="3"/>
      <c r="E16" s="3"/>
      <c r="F16" s="3"/>
      <c r="G16" s="3"/>
      <c r="H16" s="3"/>
      <c r="I16" s="3"/>
      <c r="J16" s="3"/>
    </row>
    <row r="17" spans="1:10" x14ac:dyDescent="0.2">
      <c r="A17" s="3"/>
      <c r="B17" s="3"/>
      <c r="C17" s="3"/>
      <c r="D17" s="3"/>
      <c r="E17" s="3"/>
      <c r="F17" s="3"/>
      <c r="G17" s="3"/>
      <c r="H17" s="3"/>
      <c r="I17" s="3"/>
      <c r="J17" s="3"/>
    </row>
    <row r="18" spans="1:10" x14ac:dyDescent="0.2">
      <c r="A18" s="3"/>
      <c r="B18" s="3"/>
      <c r="C18" s="3"/>
      <c r="D18" s="3"/>
      <c r="E18" s="3"/>
      <c r="F18" s="3"/>
      <c r="G18" s="3"/>
      <c r="H18" s="3"/>
      <c r="I18" s="3"/>
      <c r="J18" s="3"/>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workbookViewId="0">
      <selection activeCell="J4" sqref="J4"/>
    </sheetView>
  </sheetViews>
  <sheetFormatPr defaultRowHeight="12.75" x14ac:dyDescent="0.2"/>
  <cols>
    <col min="1" max="16384" width="9.140625" style="3"/>
  </cols>
  <sheetData>
    <row r="1" spans="1:19" ht="15.75" x14ac:dyDescent="0.25">
      <c r="A1" s="5" t="s">
        <v>0</v>
      </c>
      <c r="B1" s="4"/>
      <c r="C1" s="4"/>
      <c r="D1" s="4"/>
      <c r="E1" s="2"/>
      <c r="F1" s="2"/>
      <c r="G1" s="2"/>
      <c r="H1" s="2"/>
      <c r="I1" s="2"/>
      <c r="J1" s="2"/>
    </row>
    <row r="2" spans="1:19" ht="15.75" x14ac:dyDescent="0.25">
      <c r="A2" s="2"/>
      <c r="B2" s="1"/>
      <c r="C2" s="1"/>
      <c r="D2" s="1"/>
      <c r="E2" s="1"/>
      <c r="F2" s="1"/>
      <c r="G2" s="1"/>
      <c r="H2" s="1"/>
      <c r="I2" s="1"/>
      <c r="J2" s="1"/>
    </row>
    <row r="3" spans="1:19" x14ac:dyDescent="0.2">
      <c r="A3" s="43"/>
      <c r="B3" s="43"/>
      <c r="C3" s="43"/>
      <c r="D3" s="29" t="s">
        <v>7</v>
      </c>
      <c r="E3" s="29" t="s">
        <v>8</v>
      </c>
      <c r="F3" s="29" t="s">
        <v>9</v>
      </c>
      <c r="G3" s="29" t="s">
        <v>10</v>
      </c>
      <c r="H3" s="29" t="s">
        <v>11</v>
      </c>
      <c r="I3" s="29" t="s">
        <v>23</v>
      </c>
      <c r="J3" s="30" t="s">
        <v>12</v>
      </c>
    </row>
    <row r="4" spans="1:19" x14ac:dyDescent="0.2">
      <c r="A4" s="44" t="s">
        <v>26</v>
      </c>
      <c r="B4" s="44"/>
      <c r="C4" s="44"/>
      <c r="D4" s="3">
        <v>0</v>
      </c>
      <c r="E4" s="3">
        <v>15</v>
      </c>
      <c r="F4" s="3">
        <v>15</v>
      </c>
      <c r="G4" s="3">
        <v>20</v>
      </c>
      <c r="H4" s="3">
        <v>8</v>
      </c>
      <c r="I4" s="34">
        <v>10</v>
      </c>
      <c r="J4" s="25">
        <f>SUM(D4:I4)</f>
        <v>68</v>
      </c>
    </row>
    <row r="5" spans="1:19" x14ac:dyDescent="0.2">
      <c r="A5" s="45" t="s">
        <v>27</v>
      </c>
      <c r="B5" s="45"/>
      <c r="C5" s="45"/>
      <c r="D5" s="3">
        <v>0</v>
      </c>
      <c r="E5" s="3">
        <v>15</v>
      </c>
      <c r="F5" s="3">
        <v>15</v>
      </c>
      <c r="G5" s="3">
        <v>16</v>
      </c>
      <c r="H5" s="3">
        <v>8</v>
      </c>
      <c r="I5" s="34">
        <v>8</v>
      </c>
      <c r="J5" s="25">
        <f>SUM(D5:I5)</f>
        <v>62</v>
      </c>
    </row>
    <row r="7" spans="1:19" x14ac:dyDescent="0.2">
      <c r="I7" s="34"/>
      <c r="J7" s="34"/>
      <c r="L7" s="34"/>
      <c r="M7" s="34"/>
      <c r="O7" s="34"/>
      <c r="P7" s="34"/>
      <c r="R7" s="34"/>
      <c r="S7" s="34"/>
    </row>
    <row r="8" spans="1:19" x14ac:dyDescent="0.2">
      <c r="I8" s="34"/>
      <c r="J8" s="34"/>
      <c r="L8" s="34"/>
      <c r="M8" s="34"/>
      <c r="O8" s="34"/>
      <c r="P8" s="34"/>
      <c r="R8" s="34"/>
      <c r="S8" s="34"/>
    </row>
    <row r="9" spans="1:19" x14ac:dyDescent="0.2">
      <c r="I9" s="34"/>
      <c r="J9" s="34"/>
      <c r="L9" s="34"/>
      <c r="M9" s="34"/>
      <c r="O9" s="34"/>
      <c r="P9" s="34"/>
      <c r="R9" s="34"/>
      <c r="S9" s="34"/>
    </row>
    <row r="10" spans="1:19" x14ac:dyDescent="0.2">
      <c r="I10" s="34"/>
      <c r="J10" s="34"/>
      <c r="L10" s="34"/>
      <c r="M10" s="34"/>
      <c r="O10" s="34"/>
      <c r="P10" s="34"/>
      <c r="R10" s="34"/>
      <c r="S10" s="34"/>
    </row>
    <row r="11" spans="1:19" x14ac:dyDescent="0.2">
      <c r="I11" s="34"/>
      <c r="J11" s="34"/>
      <c r="L11" s="34"/>
      <c r="M11" s="34"/>
      <c r="O11" s="34"/>
      <c r="P11" s="34"/>
      <c r="R11" s="34"/>
      <c r="S11" s="34"/>
    </row>
    <row r="12" spans="1:19" x14ac:dyDescent="0.2">
      <c r="I12" s="34"/>
      <c r="J12" s="34"/>
      <c r="L12" s="34"/>
      <c r="M12" s="34"/>
      <c r="O12" s="34"/>
      <c r="P12" s="34"/>
      <c r="R12" s="34"/>
      <c r="S12" s="34"/>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workbookViewId="0">
      <selection activeCell="J6" sqref="J6"/>
    </sheetView>
  </sheetViews>
  <sheetFormatPr defaultRowHeight="12.75" x14ac:dyDescent="0.2"/>
  <cols>
    <col min="1" max="16384" width="9.140625" style="3"/>
  </cols>
  <sheetData>
    <row r="1" spans="1:19" ht="15.75" x14ac:dyDescent="0.25">
      <c r="A1" s="5" t="s">
        <v>0</v>
      </c>
      <c r="B1" s="4"/>
      <c r="C1" s="4"/>
      <c r="D1" s="4"/>
      <c r="E1" s="2"/>
      <c r="F1" s="2"/>
      <c r="G1" s="2"/>
      <c r="H1" s="2"/>
      <c r="I1" s="2"/>
      <c r="J1" s="2"/>
    </row>
    <row r="2" spans="1:19" ht="15.75" x14ac:dyDescent="0.25">
      <c r="A2" s="2"/>
      <c r="B2" s="1"/>
      <c r="C2" s="1"/>
      <c r="D2" s="1"/>
      <c r="E2" s="1"/>
      <c r="F2" s="1"/>
      <c r="G2" s="1"/>
      <c r="H2" s="1"/>
      <c r="I2" s="1"/>
      <c r="J2" s="1"/>
    </row>
    <row r="3" spans="1:19" x14ac:dyDescent="0.2">
      <c r="A3" s="43"/>
      <c r="B3" s="43"/>
      <c r="C3" s="43"/>
      <c r="D3" s="29" t="s">
        <v>7</v>
      </c>
      <c r="E3" s="29" t="s">
        <v>8</v>
      </c>
      <c r="F3" s="29" t="s">
        <v>9</v>
      </c>
      <c r="G3" s="29" t="s">
        <v>10</v>
      </c>
      <c r="H3" s="29" t="s">
        <v>11</v>
      </c>
      <c r="I3" s="29" t="s">
        <v>23</v>
      </c>
      <c r="J3" s="30" t="s">
        <v>12</v>
      </c>
    </row>
    <row r="4" spans="1:19" x14ac:dyDescent="0.2">
      <c r="A4" s="44" t="s">
        <v>26</v>
      </c>
      <c r="B4" s="44"/>
      <c r="C4" s="44"/>
      <c r="D4" s="3">
        <v>0</v>
      </c>
      <c r="E4" s="3">
        <v>15</v>
      </c>
      <c r="F4" s="3">
        <v>14.100000000000001</v>
      </c>
      <c r="G4" s="3">
        <v>20</v>
      </c>
      <c r="H4" s="3">
        <v>8</v>
      </c>
      <c r="I4" s="3">
        <v>10</v>
      </c>
      <c r="J4" s="3">
        <f>SUM(D4:I4)</f>
        <v>67.099999999999994</v>
      </c>
    </row>
    <row r="5" spans="1:19" x14ac:dyDescent="0.2">
      <c r="A5" s="45" t="s">
        <v>27</v>
      </c>
      <c r="B5" s="45"/>
      <c r="C5" s="45"/>
      <c r="D5" s="3">
        <v>0</v>
      </c>
      <c r="E5" s="3">
        <v>9</v>
      </c>
      <c r="F5" s="3">
        <v>9.6000000000000014</v>
      </c>
      <c r="G5" s="3">
        <v>13.6</v>
      </c>
      <c r="H5" s="3">
        <v>8</v>
      </c>
      <c r="I5" s="3">
        <v>6.8</v>
      </c>
      <c r="J5" s="3">
        <f>SUM(D5:I5)</f>
        <v>47</v>
      </c>
    </row>
    <row r="9" spans="1:19" x14ac:dyDescent="0.2">
      <c r="I9" s="34"/>
      <c r="J9" s="34"/>
      <c r="L9" s="34"/>
      <c r="M9" s="34"/>
      <c r="O9" s="34"/>
      <c r="P9" s="34"/>
      <c r="R9" s="34"/>
      <c r="S9" s="34"/>
    </row>
    <row r="10" spans="1:19" x14ac:dyDescent="0.2">
      <c r="I10" s="34"/>
      <c r="J10" s="34"/>
      <c r="L10" s="34"/>
      <c r="M10" s="34"/>
      <c r="O10" s="34"/>
      <c r="P10" s="34"/>
      <c r="R10" s="34"/>
      <c r="S10" s="34"/>
    </row>
    <row r="11" spans="1:19" x14ac:dyDescent="0.2">
      <c r="I11" s="34"/>
      <c r="J11" s="34"/>
      <c r="L11" s="34"/>
      <c r="M11" s="34"/>
      <c r="O11" s="34"/>
      <c r="P11" s="34"/>
      <c r="R11" s="34"/>
      <c r="S11" s="34"/>
    </row>
    <row r="12" spans="1:19" x14ac:dyDescent="0.2">
      <c r="I12" s="34"/>
      <c r="J12" s="34"/>
      <c r="L12" s="34"/>
      <c r="M12" s="34"/>
      <c r="O12" s="34"/>
      <c r="P12" s="34"/>
      <c r="R12" s="34"/>
      <c r="S12" s="34"/>
    </row>
    <row r="13" spans="1:19" x14ac:dyDescent="0.2">
      <c r="I13" s="34"/>
      <c r="J13" s="34"/>
      <c r="L13" s="34"/>
      <c r="M13" s="34"/>
      <c r="O13" s="34"/>
      <c r="P13" s="34"/>
      <c r="R13" s="34"/>
      <c r="S13" s="34"/>
    </row>
    <row r="14" spans="1:19" x14ac:dyDescent="0.2">
      <c r="I14" s="34"/>
      <c r="J14" s="34"/>
      <c r="L14" s="34"/>
      <c r="M14" s="34"/>
      <c r="O14" s="34"/>
      <c r="P14" s="34"/>
      <c r="R14" s="34"/>
      <c r="S14" s="34"/>
    </row>
  </sheetData>
  <mergeCells count="3">
    <mergeCell ref="A3:C3"/>
    <mergeCell ref="A4:C4"/>
    <mergeCell ref="A5:C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17"/>
  <sheetViews>
    <sheetView workbookViewId="0">
      <selection activeCell="D5" sqref="D5"/>
    </sheetView>
  </sheetViews>
  <sheetFormatPr defaultRowHeight="12.75" x14ac:dyDescent="0.2"/>
  <sheetData>
    <row r="1" spans="1:26" ht="15.75" x14ac:dyDescent="0.25">
      <c r="A1" s="5" t="s">
        <v>0</v>
      </c>
      <c r="B1" s="4"/>
      <c r="C1" s="4"/>
      <c r="D1" s="4"/>
      <c r="E1" s="2"/>
      <c r="F1" s="2"/>
      <c r="G1" s="2"/>
      <c r="H1" s="2"/>
      <c r="I1" s="2"/>
      <c r="J1" s="2"/>
    </row>
    <row r="2" spans="1:26" ht="15.75" x14ac:dyDescent="0.25">
      <c r="A2" s="2"/>
      <c r="B2" s="1"/>
      <c r="C2" s="1"/>
      <c r="D2" s="1"/>
      <c r="E2" s="1"/>
      <c r="F2" s="1"/>
      <c r="G2" s="1"/>
      <c r="H2" s="1"/>
      <c r="I2" s="1"/>
      <c r="J2" s="1"/>
    </row>
    <row r="3" spans="1:26" x14ac:dyDescent="0.2">
      <c r="A3" s="43"/>
      <c r="B3" s="43"/>
      <c r="C3" s="43"/>
      <c r="D3" s="29" t="s">
        <v>7</v>
      </c>
      <c r="E3" s="29" t="s">
        <v>8</v>
      </c>
      <c r="F3" s="29" t="s">
        <v>9</v>
      </c>
      <c r="G3" s="29" t="s">
        <v>10</v>
      </c>
      <c r="H3" s="29" t="s">
        <v>11</v>
      </c>
      <c r="I3" s="29" t="s">
        <v>23</v>
      </c>
      <c r="J3" s="30" t="s">
        <v>12</v>
      </c>
      <c r="L3" s="32" t="s">
        <v>28</v>
      </c>
    </row>
    <row r="4" spans="1:26" x14ac:dyDescent="0.2">
      <c r="A4" s="44" t="s">
        <v>26</v>
      </c>
      <c r="B4" s="44"/>
      <c r="C4" s="44"/>
      <c r="D4" s="3">
        <v>30</v>
      </c>
      <c r="E4" s="3">
        <v>13.5</v>
      </c>
      <c r="F4" s="3">
        <v>13.5</v>
      </c>
      <c r="G4" s="3">
        <v>20</v>
      </c>
      <c r="H4" s="3">
        <v>9</v>
      </c>
      <c r="I4" s="3">
        <v>10</v>
      </c>
      <c r="J4" s="25">
        <f>SUM(E4:I4)</f>
        <v>66</v>
      </c>
      <c r="L4" s="25">
        <f>SUM(D4:I4)</f>
        <v>96</v>
      </c>
    </row>
    <row r="5" spans="1:26" x14ac:dyDescent="0.2">
      <c r="A5" s="45" t="s">
        <v>27</v>
      </c>
      <c r="B5" s="45"/>
      <c r="C5" s="45"/>
      <c r="D5" s="3">
        <v>20.399999999999999</v>
      </c>
      <c r="E5" s="3">
        <v>13.5</v>
      </c>
      <c r="F5" s="3">
        <v>10.5</v>
      </c>
      <c r="G5" s="3">
        <v>14</v>
      </c>
      <c r="H5" s="3">
        <v>7</v>
      </c>
      <c r="I5" s="3">
        <v>8</v>
      </c>
      <c r="J5" s="25">
        <f>SUM(E5:I5)</f>
        <v>53</v>
      </c>
      <c r="L5" s="25">
        <f>SUM(D5:I5)</f>
        <v>73.400000000000006</v>
      </c>
    </row>
    <row r="6" spans="1:26" x14ac:dyDescent="0.2">
      <c r="A6" s="3"/>
      <c r="B6" s="3"/>
      <c r="C6" s="3"/>
      <c r="D6" s="3"/>
      <c r="E6" s="3"/>
      <c r="F6" s="3"/>
      <c r="G6" s="3"/>
      <c r="H6" s="3"/>
      <c r="I6" s="3"/>
      <c r="J6" s="3"/>
    </row>
    <row r="7" spans="1:26" x14ac:dyDescent="0.2">
      <c r="A7" s="3"/>
      <c r="B7" s="3"/>
      <c r="C7" s="3"/>
      <c r="D7" s="3"/>
      <c r="E7" s="3"/>
      <c r="F7" s="3"/>
      <c r="G7" s="3"/>
      <c r="H7" s="3"/>
      <c r="I7" s="3"/>
      <c r="J7" s="3"/>
    </row>
    <row r="8" spans="1:26" x14ac:dyDescent="0.2">
      <c r="A8" s="3"/>
      <c r="B8" s="3"/>
      <c r="J8" s="34"/>
      <c r="K8" s="34"/>
      <c r="M8" s="34"/>
      <c r="N8" s="34"/>
      <c r="P8" s="34"/>
      <c r="Q8" s="34"/>
      <c r="S8" s="34"/>
      <c r="T8" s="34"/>
      <c r="W8" s="34"/>
      <c r="Y8" s="34"/>
      <c r="Z8" s="34"/>
    </row>
    <row r="9" spans="1:26" x14ac:dyDescent="0.2">
      <c r="A9" s="3"/>
      <c r="B9" s="3"/>
      <c r="J9" s="34"/>
      <c r="K9" s="34"/>
      <c r="M9" s="34"/>
      <c r="N9" s="34"/>
      <c r="P9" s="34"/>
      <c r="Q9" s="34"/>
      <c r="S9" s="34"/>
      <c r="T9" s="34"/>
      <c r="W9" s="34"/>
      <c r="Y9" s="34"/>
      <c r="Z9" s="34"/>
    </row>
    <row r="10" spans="1:26" x14ac:dyDescent="0.2">
      <c r="A10" s="3"/>
      <c r="B10" s="3"/>
      <c r="J10" s="34"/>
      <c r="K10" s="34"/>
      <c r="M10" s="34"/>
      <c r="N10" s="34"/>
      <c r="P10" s="34"/>
      <c r="Q10" s="34"/>
      <c r="S10" s="34"/>
      <c r="T10" s="34"/>
      <c r="W10" s="34"/>
      <c r="Y10" s="34"/>
      <c r="Z10" s="34"/>
    </row>
    <row r="11" spans="1:26" x14ac:dyDescent="0.2">
      <c r="A11" s="3"/>
      <c r="B11" s="3"/>
      <c r="J11" s="34"/>
      <c r="K11" s="34"/>
      <c r="M11" s="34"/>
      <c r="N11" s="34"/>
      <c r="P11" s="34"/>
      <c r="Q11" s="34"/>
      <c r="S11" s="34"/>
      <c r="T11" s="34"/>
      <c r="W11" s="34"/>
      <c r="Y11" s="34"/>
      <c r="Z11" s="34"/>
    </row>
    <row r="12" spans="1:26" x14ac:dyDescent="0.2">
      <c r="A12" s="3"/>
      <c r="B12" s="3"/>
      <c r="J12" s="34"/>
      <c r="K12" s="34"/>
      <c r="M12" s="34"/>
      <c r="N12" s="34"/>
      <c r="P12" s="34"/>
      <c r="Q12" s="34"/>
      <c r="S12" s="34"/>
      <c r="T12" s="34"/>
      <c r="W12" s="34"/>
      <c r="Y12" s="34"/>
      <c r="Z12" s="34"/>
    </row>
    <row r="13" spans="1:26" x14ac:dyDescent="0.2">
      <c r="A13" s="3"/>
      <c r="B13" s="3"/>
      <c r="J13" s="34"/>
      <c r="K13" s="34"/>
      <c r="M13" s="34"/>
      <c r="N13" s="34"/>
      <c r="P13" s="34"/>
      <c r="Q13" s="34"/>
      <c r="S13" s="34"/>
      <c r="T13" s="34"/>
      <c r="W13" s="34"/>
      <c r="Y13" s="34"/>
      <c r="Z13" s="34"/>
    </row>
    <row r="14" spans="1:26" x14ac:dyDescent="0.2">
      <c r="A14" s="3"/>
      <c r="B14" s="3"/>
      <c r="C14" s="3"/>
      <c r="D14" s="3"/>
      <c r="E14" s="3"/>
      <c r="F14" s="3"/>
      <c r="G14" s="3"/>
      <c r="H14" s="3"/>
      <c r="I14" s="3"/>
      <c r="J14" s="3"/>
    </row>
    <row r="15" spans="1:26" x14ac:dyDescent="0.2">
      <c r="A15" s="3"/>
      <c r="B15" s="3"/>
      <c r="C15" s="3"/>
      <c r="D15" s="3"/>
      <c r="E15" s="3"/>
      <c r="F15" s="3"/>
      <c r="G15" s="3"/>
      <c r="H15" s="3"/>
      <c r="I15" s="3"/>
      <c r="J15" s="3"/>
    </row>
    <row r="16" spans="1:26" x14ac:dyDescent="0.2">
      <c r="A16" s="3"/>
      <c r="B16" s="3"/>
      <c r="C16" s="3"/>
      <c r="D16" s="3"/>
      <c r="E16" s="3"/>
      <c r="F16" s="3"/>
      <c r="G16" s="3"/>
      <c r="H16" s="3"/>
      <c r="I16" s="3"/>
      <c r="J16" s="3"/>
    </row>
    <row r="17" spans="1:10" x14ac:dyDescent="0.2">
      <c r="A17" s="3"/>
      <c r="B17" s="3"/>
      <c r="C17" s="3"/>
      <c r="D17" s="3"/>
      <c r="E17" s="3"/>
      <c r="F17" s="3"/>
      <c r="G17" s="3"/>
      <c r="H17" s="3"/>
      <c r="I17" s="3"/>
      <c r="J17" s="3"/>
    </row>
  </sheetData>
  <mergeCells count="3">
    <mergeCell ref="A3:C3"/>
    <mergeCell ref="A4:C4"/>
    <mergeCell ref="A5:C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workbookViewId="0">
      <selection activeCell="M9" sqref="M9"/>
    </sheetView>
  </sheetViews>
  <sheetFormatPr defaultRowHeight="15" x14ac:dyDescent="0.2"/>
  <cols>
    <col min="1" max="1" width="33" style="9" customWidth="1"/>
    <col min="2" max="9" width="7.7109375" style="9" customWidth="1"/>
    <col min="10" max="11" width="7.5703125" style="9" customWidth="1"/>
    <col min="12" max="14" width="7.7109375" style="9" customWidth="1"/>
    <col min="15" max="16384" width="9.140625" style="9"/>
  </cols>
  <sheetData>
    <row r="1" spans="1:17" ht="15.75" x14ac:dyDescent="0.25">
      <c r="A1" s="6" t="s">
        <v>13</v>
      </c>
      <c r="B1" s="7"/>
      <c r="C1" s="6"/>
      <c r="D1" s="6"/>
      <c r="E1" s="6"/>
      <c r="F1" s="6"/>
      <c r="G1" s="6"/>
      <c r="H1" s="6"/>
      <c r="I1" s="6"/>
      <c r="J1" s="6"/>
      <c r="K1" s="8"/>
      <c r="L1" s="8"/>
    </row>
    <row r="2" spans="1:17" ht="6" customHeight="1" x14ac:dyDescent="0.25">
      <c r="A2" s="6"/>
      <c r="B2" s="7"/>
      <c r="C2" s="6"/>
      <c r="D2" s="6"/>
      <c r="E2" s="6"/>
      <c r="F2" s="6"/>
      <c r="G2" s="6"/>
      <c r="H2" s="6"/>
      <c r="I2" s="6"/>
      <c r="J2" s="6"/>
      <c r="K2" s="8"/>
      <c r="L2" s="8"/>
    </row>
    <row r="3" spans="1:17" ht="15.75" x14ac:dyDescent="0.25">
      <c r="A3" s="48" t="s">
        <v>25</v>
      </c>
      <c r="B3" s="48"/>
      <c r="C3" s="48"/>
      <c r="D3" s="48"/>
      <c r="E3" s="48"/>
      <c r="F3" s="48"/>
      <c r="G3" s="48"/>
      <c r="H3" s="48"/>
      <c r="I3" s="48"/>
      <c r="J3" s="48"/>
      <c r="K3" s="8"/>
      <c r="L3" s="8"/>
    </row>
    <row r="4" spans="1:17" x14ac:dyDescent="0.2">
      <c r="A4" s="7"/>
      <c r="B4" s="7"/>
      <c r="C4" s="7"/>
      <c r="D4" s="7"/>
      <c r="E4" s="7"/>
      <c r="F4" s="7"/>
      <c r="G4" s="7"/>
      <c r="H4" s="7"/>
      <c r="I4" s="10"/>
      <c r="J4" s="10"/>
      <c r="K4" s="11"/>
      <c r="L4" s="11"/>
    </row>
    <row r="5" spans="1:17" ht="15.75" x14ac:dyDescent="0.25">
      <c r="I5" s="46" t="s">
        <v>19</v>
      </c>
      <c r="J5" s="46"/>
      <c r="K5" s="12"/>
      <c r="L5" s="13"/>
      <c r="M5" s="47" t="s">
        <v>20</v>
      </c>
      <c r="N5" s="47"/>
      <c r="O5" s="13"/>
      <c r="P5" s="46" t="s">
        <v>21</v>
      </c>
      <c r="Q5" s="46"/>
    </row>
    <row r="6" spans="1:17" s="17" customFormat="1" ht="135" customHeight="1" x14ac:dyDescent="0.2">
      <c r="A6" s="14"/>
      <c r="B6" s="15" t="s">
        <v>2</v>
      </c>
      <c r="C6" s="15" t="s">
        <v>3</v>
      </c>
      <c r="D6" s="15" t="s">
        <v>4</v>
      </c>
      <c r="E6" s="15" t="s">
        <v>5</v>
      </c>
      <c r="F6" s="15" t="s">
        <v>6</v>
      </c>
      <c r="G6" s="15" t="s">
        <v>24</v>
      </c>
      <c r="H6" s="16" t="s">
        <v>29</v>
      </c>
      <c r="I6" s="15" t="s">
        <v>14</v>
      </c>
      <c r="J6" s="23" t="s">
        <v>15</v>
      </c>
      <c r="L6" s="16" t="str">
        <f>H6</f>
        <v>Evaluator 7</v>
      </c>
      <c r="M6" s="15" t="s">
        <v>17</v>
      </c>
      <c r="N6" s="23" t="s">
        <v>16</v>
      </c>
      <c r="P6" s="15" t="s">
        <v>1</v>
      </c>
      <c r="Q6" s="23" t="s">
        <v>18</v>
      </c>
    </row>
    <row r="7" spans="1:17" ht="16.5" customHeight="1" x14ac:dyDescent="0.2">
      <c r="A7" s="38" t="str">
        <f>'Evaluator 7'!A4:A4</f>
        <v>Bruker Scientific, LLC</v>
      </c>
      <c r="B7" s="39">
        <f>'Evaluator 1'!J4</f>
        <v>59.5</v>
      </c>
      <c r="C7" s="39">
        <f>'Evaluator 2'!J4</f>
        <v>64</v>
      </c>
      <c r="D7" s="39">
        <f>'Evaluator 3'!J4</f>
        <v>70</v>
      </c>
      <c r="E7" s="39">
        <f>'Evaluator 4'!J4</f>
        <v>60.5</v>
      </c>
      <c r="F7" s="39">
        <f>'Evaluator 5'!J4</f>
        <v>68</v>
      </c>
      <c r="G7" s="39">
        <f>'Evaluator 6'!J4</f>
        <v>67.099999999999994</v>
      </c>
      <c r="H7" s="39">
        <f>'Evaluator 7'!J4</f>
        <v>66</v>
      </c>
      <c r="I7" s="39">
        <f>AVERAGE(B7:H7)</f>
        <v>65.01428571428572</v>
      </c>
      <c r="J7" s="35">
        <f>RANK(I7,$I$7:$I$8,0)</f>
        <v>1</v>
      </c>
      <c r="K7" s="40"/>
      <c r="L7" s="41">
        <f>'Evaluator 7'!D4</f>
        <v>30</v>
      </c>
      <c r="M7" s="39">
        <f>AVERAGE(L7)</f>
        <v>30</v>
      </c>
      <c r="N7" s="35">
        <f>RANK(M7,$M$7:$M$8,0)</f>
        <v>1</v>
      </c>
      <c r="O7" s="40"/>
      <c r="P7" s="42">
        <f>I7+M7</f>
        <v>95.01428571428572</v>
      </c>
      <c r="Q7" s="35">
        <f>RANK(P7,$P$7:$P$8,0)</f>
        <v>1</v>
      </c>
    </row>
    <row r="8" spans="1:17" ht="16.5" customHeight="1" x14ac:dyDescent="0.2">
      <c r="A8" s="21" t="str">
        <f>'Evaluator 7'!A5:A5</f>
        <v>Shimadzu Scientific Instruments, Inc.</v>
      </c>
      <c r="B8" s="18">
        <f>'Evaluator 1'!J5</f>
        <v>49</v>
      </c>
      <c r="C8" s="18">
        <f>'Evaluator 2'!J5</f>
        <v>64</v>
      </c>
      <c r="D8" s="18">
        <f>'Evaluator 3'!J5</f>
        <v>51</v>
      </c>
      <c r="E8" s="18">
        <f>'Evaluator 4'!J5</f>
        <v>50</v>
      </c>
      <c r="F8" s="18">
        <f>'Evaluator 5'!J5</f>
        <v>62</v>
      </c>
      <c r="G8" s="18">
        <f>'Evaluator 6'!J5</f>
        <v>47</v>
      </c>
      <c r="H8" s="18">
        <f>'Evaluator 7'!J5</f>
        <v>53</v>
      </c>
      <c r="I8" s="19">
        <f>AVERAGE(B8:H8)</f>
        <v>53.714285714285715</v>
      </c>
      <c r="J8" s="24">
        <f>RANK(I8,$I$7:$I$8,0)</f>
        <v>2</v>
      </c>
      <c r="L8" s="20">
        <f>'Evaluator 7'!D5</f>
        <v>20.399999999999999</v>
      </c>
      <c r="M8" s="19">
        <f t="shared" ref="M8" si="0">AVERAGE(L8)</f>
        <v>20.399999999999999</v>
      </c>
      <c r="N8" s="24">
        <f>RANK(M8,$M$7:$M$8,0)</f>
        <v>2</v>
      </c>
      <c r="P8" s="36">
        <f t="shared" ref="P8" si="1">I8+M8</f>
        <v>74.114285714285714</v>
      </c>
      <c r="Q8" s="37">
        <f>RANK(P8,$P$7:$P$8,0)</f>
        <v>2</v>
      </c>
    </row>
    <row r="22" spans="1:1" x14ac:dyDescent="0.2">
      <c r="A22" s="22" t="s">
        <v>22</v>
      </c>
    </row>
    <row r="23" spans="1:1" x14ac:dyDescent="0.2">
      <c r="A23" s="22"/>
    </row>
  </sheetData>
  <mergeCells count="4">
    <mergeCell ref="P5:Q5"/>
    <mergeCell ref="I5:J5"/>
    <mergeCell ref="M5:N5"/>
    <mergeCell ref="A3:J3"/>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7"/>
  <sheetViews>
    <sheetView tabSelected="1" zoomScale="98" zoomScaleNormal="98" workbookViewId="0">
      <selection activeCell="E28" sqref="E28"/>
    </sheetView>
  </sheetViews>
  <sheetFormatPr defaultRowHeight="12.75" x14ac:dyDescent="0.2"/>
  <cols>
    <col min="1" max="1" width="35.140625" style="51" bestFit="1" customWidth="1"/>
    <col min="2" max="16" width="9.5703125" style="51" customWidth="1"/>
    <col min="17" max="16384" width="9.140625" style="51"/>
  </cols>
  <sheetData>
    <row r="1" spans="1:19" ht="15.75" customHeight="1" x14ac:dyDescent="0.25">
      <c r="A1" s="49" t="s">
        <v>30</v>
      </c>
      <c r="B1" s="49"/>
      <c r="C1" s="49"/>
      <c r="D1" s="49"/>
      <c r="E1" s="49"/>
      <c r="F1" s="49"/>
      <c r="G1" s="49"/>
      <c r="H1" s="49"/>
      <c r="I1" s="49"/>
      <c r="J1" s="50"/>
    </row>
    <row r="2" spans="1:19" ht="15.75" x14ac:dyDescent="0.25">
      <c r="A2" s="52" t="s">
        <v>31</v>
      </c>
      <c r="B2" s="52"/>
      <c r="C2" s="52"/>
      <c r="D2" s="52"/>
      <c r="E2" s="52"/>
      <c r="F2" s="52"/>
      <c r="G2" s="52"/>
      <c r="H2" s="52"/>
      <c r="I2" s="52"/>
      <c r="J2" s="53"/>
    </row>
    <row r="3" spans="1:19" x14ac:dyDescent="0.2">
      <c r="A3" s="54" t="s">
        <v>32</v>
      </c>
      <c r="B3" s="55"/>
      <c r="C3" s="55"/>
      <c r="D3" s="55"/>
    </row>
    <row r="4" spans="1:19" ht="15" customHeight="1" x14ac:dyDescent="0.2">
      <c r="A4" s="54" t="s">
        <v>33</v>
      </c>
      <c r="B4" s="56" t="s">
        <v>34</v>
      </c>
      <c r="C4" s="56"/>
      <c r="D4" s="56"/>
      <c r="E4" s="57" t="s">
        <v>35</v>
      </c>
    </row>
    <row r="5" spans="1:19" ht="20.25" customHeight="1" x14ac:dyDescent="0.25">
      <c r="A5" s="58" t="s">
        <v>36</v>
      </c>
      <c r="B5" s="58"/>
      <c r="C5" s="59"/>
      <c r="D5" s="59"/>
      <c r="E5" s="59"/>
      <c r="F5" s="59"/>
      <c r="G5" s="59"/>
      <c r="H5" s="60"/>
      <c r="I5" s="60"/>
    </row>
    <row r="6" spans="1:19" ht="24.75" customHeight="1" thickBot="1" x14ac:dyDescent="0.25">
      <c r="A6" s="61"/>
      <c r="B6" s="62" t="s">
        <v>37</v>
      </c>
      <c r="C6" s="62"/>
      <c r="D6" s="62"/>
      <c r="E6" s="62"/>
      <c r="F6" s="62"/>
      <c r="G6" s="62"/>
      <c r="H6" s="62"/>
      <c r="I6" s="62"/>
    </row>
    <row r="7" spans="1:19" ht="15" customHeight="1" x14ac:dyDescent="0.25">
      <c r="B7" s="63"/>
    </row>
    <row r="8" spans="1:19" ht="15" customHeight="1" x14ac:dyDescent="0.25">
      <c r="B8" s="63"/>
    </row>
    <row r="9" spans="1:19" ht="15" customHeight="1" x14ac:dyDescent="0.25">
      <c r="B9" s="63"/>
    </row>
    <row r="10" spans="1:19" ht="15" customHeight="1" x14ac:dyDescent="0.2"/>
    <row r="11" spans="1:19" ht="11.25" customHeight="1" thickBot="1" x14ac:dyDescent="0.25"/>
    <row r="12" spans="1:19" s="64" customFormat="1" ht="13.5" thickBot="1" x14ac:dyDescent="0.25">
      <c r="B12" s="65" t="s">
        <v>38</v>
      </c>
      <c r="C12" s="66"/>
      <c r="D12" s="67"/>
      <c r="E12" s="65" t="s">
        <v>39</v>
      </c>
      <c r="F12" s="66"/>
      <c r="G12" s="67"/>
      <c r="H12" s="65" t="s">
        <v>40</v>
      </c>
      <c r="I12" s="66"/>
      <c r="J12" s="67"/>
      <c r="K12" s="65" t="s">
        <v>41</v>
      </c>
      <c r="L12" s="66"/>
      <c r="M12" s="67"/>
      <c r="N12" s="65" t="s">
        <v>42</v>
      </c>
      <c r="O12" s="66"/>
      <c r="P12" s="67"/>
      <c r="Q12" s="65" t="s">
        <v>43</v>
      </c>
      <c r="R12" s="66"/>
      <c r="S12" s="67"/>
    </row>
    <row r="13" spans="1:19" s="64" customFormat="1" ht="112.5" customHeight="1" x14ac:dyDescent="0.2">
      <c r="B13" s="68" t="s">
        <v>52</v>
      </c>
      <c r="C13" s="69"/>
      <c r="D13" s="70"/>
      <c r="E13" s="68" t="s">
        <v>44</v>
      </c>
      <c r="F13" s="69"/>
      <c r="G13" s="70"/>
      <c r="H13" s="68" t="s">
        <v>45</v>
      </c>
      <c r="I13" s="69"/>
      <c r="J13" s="70"/>
      <c r="K13" s="68" t="s">
        <v>46</v>
      </c>
      <c r="L13" s="69"/>
      <c r="M13" s="70"/>
      <c r="N13" s="68" t="s">
        <v>47</v>
      </c>
      <c r="O13" s="69"/>
      <c r="P13" s="70"/>
      <c r="Q13" s="68" t="s">
        <v>48</v>
      </c>
      <c r="R13" s="69"/>
      <c r="S13" s="70"/>
    </row>
    <row r="14" spans="1:19" s="75" customFormat="1" ht="11.25" customHeight="1" x14ac:dyDescent="0.2">
      <c r="A14" s="71"/>
      <c r="B14" s="72" t="s">
        <v>49</v>
      </c>
      <c r="C14" s="73"/>
      <c r="D14" s="74"/>
      <c r="E14" s="72" t="s">
        <v>49</v>
      </c>
      <c r="F14" s="73"/>
      <c r="G14" s="74"/>
      <c r="H14" s="72" t="s">
        <v>49</v>
      </c>
      <c r="I14" s="73"/>
      <c r="J14" s="74"/>
      <c r="K14" s="72" t="s">
        <v>49</v>
      </c>
      <c r="L14" s="73"/>
      <c r="M14" s="74"/>
      <c r="N14" s="72" t="s">
        <v>49</v>
      </c>
      <c r="O14" s="73"/>
      <c r="P14" s="74"/>
      <c r="Q14" s="72" t="s">
        <v>49</v>
      </c>
      <c r="R14" s="73"/>
      <c r="S14" s="74"/>
    </row>
    <row r="15" spans="1:19" s="75" customFormat="1" x14ac:dyDescent="0.2">
      <c r="A15" s="76" t="s">
        <v>26</v>
      </c>
      <c r="B15" s="77"/>
      <c r="C15" s="78"/>
      <c r="D15" s="79"/>
      <c r="E15" s="77"/>
      <c r="F15" s="78"/>
      <c r="G15" s="79"/>
      <c r="H15" s="77"/>
      <c r="I15" s="78"/>
      <c r="J15" s="79"/>
      <c r="K15" s="77"/>
      <c r="L15" s="78"/>
      <c r="M15" s="79"/>
      <c r="N15" s="77"/>
      <c r="O15" s="78"/>
      <c r="P15" s="79"/>
      <c r="Q15" s="77"/>
      <c r="R15" s="78"/>
      <c r="S15" s="79"/>
    </row>
    <row r="16" spans="1:19" s="75" customFormat="1" x14ac:dyDescent="0.2">
      <c r="A16" s="80" t="s">
        <v>27</v>
      </c>
      <c r="B16" s="81"/>
      <c r="C16" s="82"/>
      <c r="D16" s="83"/>
      <c r="E16" s="81"/>
      <c r="F16" s="82"/>
      <c r="G16" s="83"/>
      <c r="H16" s="81"/>
      <c r="I16" s="82"/>
      <c r="J16" s="83"/>
      <c r="K16" s="81"/>
      <c r="L16" s="82"/>
      <c r="M16" s="83"/>
      <c r="N16" s="81"/>
      <c r="O16" s="82"/>
      <c r="P16" s="83"/>
      <c r="Q16" s="81"/>
      <c r="R16" s="82"/>
      <c r="S16" s="83"/>
    </row>
    <row r="17" spans="1:16" s="85" customFormat="1" ht="7.5" customHeight="1" x14ac:dyDescent="0.2">
      <c r="A17" s="84"/>
      <c r="B17" s="84"/>
      <c r="C17" s="84"/>
      <c r="D17" s="84"/>
      <c r="E17" s="84"/>
      <c r="F17" s="84"/>
      <c r="G17" s="84"/>
      <c r="H17" s="84"/>
      <c r="I17" s="84"/>
      <c r="J17" s="84"/>
      <c r="K17" s="84"/>
      <c r="L17" s="84"/>
      <c r="M17" s="84"/>
      <c r="N17" s="84"/>
      <c r="O17" s="84"/>
      <c r="P17" s="84"/>
    </row>
    <row r="18" spans="1:16" s="86" customFormat="1" ht="6.75" customHeight="1" x14ac:dyDescent="0.2"/>
    <row r="20" spans="1:16" x14ac:dyDescent="0.2">
      <c r="A20" s="87"/>
      <c r="G20" s="88"/>
      <c r="H20" s="88"/>
    </row>
    <row r="21" spans="1:16" x14ac:dyDescent="0.2">
      <c r="A21" s="89" t="s">
        <v>50</v>
      </c>
      <c r="G21" s="88"/>
      <c r="H21" s="88"/>
      <c r="I21" s="88"/>
      <c r="J21" s="88"/>
    </row>
    <row r="22" spans="1:16" x14ac:dyDescent="0.2">
      <c r="B22" s="90"/>
      <c r="D22" s="90"/>
      <c r="G22" s="88"/>
      <c r="H22" s="88"/>
      <c r="I22" s="88"/>
      <c r="J22" s="88"/>
    </row>
    <row r="23" spans="1:16" x14ac:dyDescent="0.2">
      <c r="A23" s="90"/>
      <c r="B23" s="90"/>
      <c r="C23" s="91"/>
      <c r="D23" s="90"/>
      <c r="G23" s="88"/>
      <c r="H23" s="88"/>
      <c r="I23" s="88"/>
      <c r="J23" s="88"/>
    </row>
    <row r="24" spans="1:16" x14ac:dyDescent="0.2">
      <c r="A24" s="90"/>
      <c r="B24" s="90"/>
      <c r="C24" s="90"/>
      <c r="D24" s="90"/>
      <c r="G24" s="88"/>
      <c r="H24" s="88"/>
      <c r="I24" s="88"/>
      <c r="J24" s="88"/>
    </row>
    <row r="25" spans="1:16" x14ac:dyDescent="0.2">
      <c r="A25" s="90"/>
      <c r="B25" s="90"/>
      <c r="C25" s="90"/>
      <c r="G25" s="88"/>
      <c r="H25" s="88"/>
      <c r="I25" s="88"/>
      <c r="J25" s="88"/>
    </row>
    <row r="26" spans="1:16" x14ac:dyDescent="0.2">
      <c r="A26" s="90"/>
      <c r="B26" s="90"/>
      <c r="C26" s="91"/>
      <c r="D26" s="90"/>
      <c r="G26" s="88"/>
      <c r="H26" s="88"/>
      <c r="I26" s="88"/>
      <c r="J26" s="88"/>
    </row>
    <row r="27" spans="1:16" x14ac:dyDescent="0.2">
      <c r="A27" s="90"/>
      <c r="B27" s="90"/>
      <c r="C27" s="90"/>
      <c r="G27" s="88"/>
      <c r="H27" s="88"/>
      <c r="I27" s="88"/>
      <c r="J27" s="88"/>
    </row>
    <row r="28" spans="1:16" x14ac:dyDescent="0.2">
      <c r="B28" s="90"/>
      <c r="G28" s="88"/>
      <c r="H28" s="88"/>
      <c r="I28" s="88"/>
      <c r="J28" s="88"/>
    </row>
    <row r="29" spans="1:16" x14ac:dyDescent="0.2">
      <c r="I29" s="88"/>
      <c r="J29" s="88"/>
      <c r="K29" s="88"/>
      <c r="L29" s="88"/>
    </row>
    <row r="30" spans="1:16" x14ac:dyDescent="0.2">
      <c r="I30" s="88"/>
      <c r="J30" s="88"/>
      <c r="K30" s="88"/>
      <c r="L30" s="88"/>
      <c r="M30" s="88"/>
    </row>
    <row r="31" spans="1:16" x14ac:dyDescent="0.2">
      <c r="L31" s="88"/>
      <c r="M31" s="88"/>
    </row>
    <row r="32" spans="1:16" x14ac:dyDescent="0.2">
      <c r="L32" s="88"/>
      <c r="M32" s="88"/>
    </row>
    <row r="33" spans="1:13" x14ac:dyDescent="0.2">
      <c r="L33" s="88"/>
      <c r="M33" s="88"/>
    </row>
    <row r="34" spans="1:13" x14ac:dyDescent="0.2">
      <c r="L34" s="88"/>
      <c r="M34" s="88"/>
    </row>
    <row r="47" spans="1:13" x14ac:dyDescent="0.2">
      <c r="A47" s="92" t="s">
        <v>51</v>
      </c>
    </row>
  </sheetData>
  <mergeCells count="36">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B13:D13"/>
    <mergeCell ref="E13:G13"/>
    <mergeCell ref="H13:J13"/>
    <mergeCell ref="K13:M13"/>
    <mergeCell ref="N13:P13"/>
    <mergeCell ref="Q13:S13"/>
    <mergeCell ref="B12:D12"/>
    <mergeCell ref="E12:G12"/>
    <mergeCell ref="H12:J12"/>
    <mergeCell ref="K12:M12"/>
    <mergeCell ref="N12:P12"/>
    <mergeCell ref="Q12:S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Evaluator 6</vt:lpstr>
      <vt:lpstr>Evaluator 7</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2021-07-22T19:30:46Z</dcterms:modified>
</cp:coreProperties>
</file>