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_New\03_Active Procurement\FY2022\Formal Solicitations\RFP783-22004 Pre-Employment Background and I-9 Screening Services - SC\Evaluations\"/>
    </mc:Choice>
  </mc:AlternateContent>
  <bookViews>
    <workbookView xWindow="0" yWindow="0" windowWidth="25200" windowHeight="11385" activeTab="6"/>
  </bookViews>
  <sheets>
    <sheet name="Evaluator 1" sheetId="2" r:id="rId1"/>
    <sheet name="Evaluator 2" sheetId="3" r:id="rId2"/>
    <sheet name="Evaluator 3" sheetId="5" r:id="rId3"/>
    <sheet name="Evaluator 4" sheetId="9" r:id="rId4"/>
    <sheet name="Evaluator 5" sheetId="4" r:id="rId5"/>
    <sheet name="Evaluation" sheetId="10" r:id="rId6"/>
    <sheet name="Summary" sheetId="1" r:id="rId7"/>
  </sheets>
  <calcPr calcId="152511"/>
</workbook>
</file>

<file path=xl/calcChain.xml><?xml version="1.0" encoding="utf-8"?>
<calcChain xmlns="http://schemas.openxmlformats.org/spreadsheetml/2006/main">
  <c r="H4" i="4" l="1"/>
  <c r="H4" i="2"/>
  <c r="L8" i="1"/>
  <c r="L9" i="1"/>
  <c r="L10" i="1"/>
  <c r="L11" i="1"/>
  <c r="L12" i="1"/>
  <c r="L13" i="1"/>
  <c r="L14" i="1"/>
  <c r="L7" i="1"/>
  <c r="G14" i="1"/>
  <c r="A14" i="1"/>
  <c r="B14" i="1"/>
  <c r="C14" i="1"/>
  <c r="D14" i="1"/>
  <c r="E14" i="1"/>
  <c r="F14" i="1"/>
  <c r="J14" i="1"/>
  <c r="K14" i="1"/>
  <c r="H5" i="4"/>
  <c r="H6" i="4"/>
  <c r="H7" i="4"/>
  <c r="H8" i="4"/>
  <c r="H9" i="4"/>
  <c r="H10" i="4"/>
  <c r="H11" i="4"/>
  <c r="N14" i="1" l="1"/>
  <c r="J6" i="1"/>
  <c r="B8" i="1"/>
  <c r="C8" i="1"/>
  <c r="D8" i="1"/>
  <c r="E8" i="1"/>
  <c r="F8" i="1"/>
  <c r="B9" i="1"/>
  <c r="C9" i="1"/>
  <c r="D9" i="1"/>
  <c r="E9" i="1"/>
  <c r="F9" i="1"/>
  <c r="B10" i="1"/>
  <c r="C10" i="1"/>
  <c r="D10" i="1"/>
  <c r="E10" i="1"/>
  <c r="F10" i="1"/>
  <c r="B11" i="1"/>
  <c r="C11" i="1"/>
  <c r="D11" i="1"/>
  <c r="E11" i="1"/>
  <c r="F11" i="1"/>
  <c r="B12" i="1"/>
  <c r="C12" i="1"/>
  <c r="D12" i="1"/>
  <c r="E12" i="1"/>
  <c r="F12" i="1"/>
  <c r="B13" i="1"/>
  <c r="C13" i="1"/>
  <c r="D13" i="1"/>
  <c r="E13" i="1"/>
  <c r="F13" i="1"/>
  <c r="F7" i="1"/>
  <c r="E7" i="1"/>
  <c r="D7" i="1"/>
  <c r="C7" i="1"/>
  <c r="H11" i="9"/>
  <c r="H10" i="9"/>
  <c r="H9" i="9"/>
  <c r="H8" i="9"/>
  <c r="H7" i="9"/>
  <c r="H6" i="9"/>
  <c r="H5" i="9"/>
  <c r="H4" i="9"/>
  <c r="H11" i="5"/>
  <c r="H10" i="5"/>
  <c r="H9" i="5"/>
  <c r="H8" i="5"/>
  <c r="H7" i="5"/>
  <c r="H6" i="5"/>
  <c r="H5" i="5"/>
  <c r="H4" i="5"/>
  <c r="H11" i="3"/>
  <c r="H10" i="3"/>
  <c r="H9" i="3"/>
  <c r="H8" i="3"/>
  <c r="H7" i="3"/>
  <c r="H6" i="3"/>
  <c r="H5" i="3"/>
  <c r="H4" i="3"/>
  <c r="H5" i="2"/>
  <c r="H6" i="2"/>
  <c r="H7" i="2"/>
  <c r="H8" i="2"/>
  <c r="H9" i="2"/>
  <c r="H10" i="2"/>
  <c r="H11" i="2"/>
  <c r="J7" i="1" l="1"/>
  <c r="K7" i="1" s="1"/>
  <c r="J9" i="1"/>
  <c r="K9" i="1" s="1"/>
  <c r="J8" i="1"/>
  <c r="K8" i="1" s="1"/>
  <c r="J10" i="1"/>
  <c r="K10" i="1" s="1"/>
  <c r="J11" i="1"/>
  <c r="K11" i="1" s="1"/>
  <c r="J12" i="1"/>
  <c r="K12" i="1" s="1"/>
  <c r="J13" i="1"/>
  <c r="K13" i="1" s="1"/>
  <c r="A10" i="1"/>
  <c r="A11" i="1"/>
  <c r="A12" i="1"/>
  <c r="A13" i="1"/>
  <c r="G10" i="1" l="1"/>
  <c r="N10" i="1" s="1"/>
  <c r="G11" i="1"/>
  <c r="N11" i="1" s="1"/>
  <c r="G12" i="1"/>
  <c r="N12" i="1" s="1"/>
  <c r="G13" i="1"/>
  <c r="N13" i="1" s="1"/>
  <c r="B7" i="1"/>
  <c r="G7" i="1" s="1"/>
  <c r="H12" i="1" l="1"/>
  <c r="H8" i="1"/>
  <c r="H10" i="1"/>
  <c r="H14" i="1"/>
  <c r="H7" i="1"/>
  <c r="H9" i="1"/>
  <c r="H11" i="1"/>
  <c r="H13" i="1"/>
  <c r="N7" i="1"/>
  <c r="A8" i="1"/>
  <c r="A9" i="1"/>
  <c r="A7" i="1"/>
  <c r="O9" i="1" l="1"/>
  <c r="O14" i="1"/>
  <c r="O10" i="1"/>
  <c r="O13" i="1"/>
  <c r="O7" i="1"/>
  <c r="O11" i="1"/>
  <c r="O12" i="1"/>
  <c r="O8" i="1"/>
  <c r="G9" i="1"/>
  <c r="N9" i="1" s="1"/>
  <c r="G8" i="1"/>
  <c r="N8" i="1" l="1"/>
</calcChain>
</file>

<file path=xl/sharedStrings.xml><?xml version="1.0" encoding="utf-8"?>
<sst xmlns="http://schemas.openxmlformats.org/spreadsheetml/2006/main" count="114" uniqueCount="46">
  <si>
    <t xml:space="preserve">RESPONDENT SUMMARY </t>
  </si>
  <si>
    <t>Total Score</t>
  </si>
  <si>
    <t>Evaluator 1</t>
  </si>
  <si>
    <t>Evaluator 2</t>
  </si>
  <si>
    <t>Evaluator 3</t>
  </si>
  <si>
    <t>Evaluator 4</t>
  </si>
  <si>
    <t>Evaluator 5</t>
  </si>
  <si>
    <t>Criteria 1</t>
  </si>
  <si>
    <t>Criteria 2</t>
  </si>
  <si>
    <t>Criteria 3</t>
  </si>
  <si>
    <t>Criteria 4</t>
  </si>
  <si>
    <t>Total</t>
  </si>
  <si>
    <t>EVALUATION SUMMARY</t>
  </si>
  <si>
    <t>Average Tech. Score</t>
  </si>
  <si>
    <t>Technical Ranking</t>
  </si>
  <si>
    <t>Non Tech Ranking</t>
  </si>
  <si>
    <t>Non-Tech Score (cost)</t>
  </si>
  <si>
    <t>Total Ranking</t>
  </si>
  <si>
    <t>Technical</t>
  </si>
  <si>
    <t>Non Technical</t>
  </si>
  <si>
    <t>Summary</t>
  </si>
  <si>
    <t>updated 11/17</t>
  </si>
  <si>
    <t xml:space="preserve">                                                                                                                                                                                            </t>
  </si>
  <si>
    <t>Acutraq Background Screening</t>
  </si>
  <si>
    <t>Castle Branch</t>
  </si>
  <si>
    <t>Choice Screening</t>
  </si>
  <si>
    <t>Hire Right</t>
  </si>
  <si>
    <t>Inquiries Screening</t>
  </si>
  <si>
    <t>ISB Global Services</t>
  </si>
  <si>
    <t>Pre Employ</t>
  </si>
  <si>
    <t>Sterling</t>
  </si>
  <si>
    <t>RFP783-22004 Pre-Employment Background and I-9 Screening Services</t>
  </si>
  <si>
    <t xml:space="preserve">University of Houston Evaluation Matrix </t>
  </si>
  <si>
    <t>Name</t>
  </si>
  <si>
    <t>Evaluation Due Date</t>
  </si>
  <si>
    <t>Click to review the Non Disclosure Agreement</t>
  </si>
  <si>
    <t xml:space="preserve"> Criteria 1</t>
  </si>
  <si>
    <t xml:space="preserve"> Criteria 2</t>
  </si>
  <si>
    <t xml:space="preserve"> Criteria 3</t>
  </si>
  <si>
    <t xml:space="preserve"> Criteria 4</t>
  </si>
  <si>
    <t>Criteria 2 Demonstrated ability of the Contractor to fulfill current and predicted University needs:
•    Respondent’s demonstrated professional experience performing the requested background screening services in locations of similar types and size (please provide the names of current clients and the number of years that you have been providing background screening services for each).
•    Respondent’s average time to respond to background screening requests
•    Administrative, financial reporting, operational and management structure in place to satisfy the service requirements.
•    Stability and success of the Contractor’s business including but not limited to; demonstrated capability and financial resources to perform the work in the time projected. 
•    Responsiveness by customer support personnel
•    Compatibility with all versions of Taleo/Oracle ATS.  Demonstrated track record of vendor upgrades to maintain compatibility with future Taleo/Oracle versions.
•    Guaranteed turnaround time</t>
  </si>
  <si>
    <t>Proposed operational and transition plan with schedule</t>
  </si>
  <si>
    <t xml:space="preserve"> Quality assurance plan and control measures implemented and maintained by the Contractor.</t>
  </si>
  <si>
    <t>Points (1-5)</t>
  </si>
  <si>
    <t xml:space="preserve">Committee Members: </t>
  </si>
  <si>
    <t>Cost: Rate Per Eligible Employee and A la Carte services   **ONLY EVALUATOR 5 WILL EVALUATE COST**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</si>
</sst>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F800]dddd\,\ mmmm\ dd\,\ yyyy"/>
  </numFmts>
  <fonts count="5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color rgb="FFFF0000"/>
      <name val="Arial"/>
      <family val="2"/>
    </font>
    <font>
      <sz val="9"/>
      <color theme="1"/>
      <name val="Arial"/>
      <family val="2"/>
    </font>
    <font>
      <b/>
      <sz val="9"/>
      <color rgb="FFFF0000"/>
      <name val="Arial"/>
      <family val="2"/>
    </font>
    <font>
      <b/>
      <sz val="11"/>
      <name val="Arial"/>
      <family val="2"/>
    </font>
    <font>
      <sz val="11"/>
      <name val="Arial"/>
      <family val="2"/>
    </font>
    <font>
      <sz val="8"/>
      <name val="Arial"/>
      <family val="2"/>
    </font>
    <font>
      <sz val="10"/>
      <color theme="1"/>
      <name val="Arial"/>
      <family val="2"/>
    </font>
    <font>
      <b/>
      <sz val="10"/>
      <color theme="1"/>
      <name val="Arial"/>
      <family val="2"/>
    </font>
    <font>
      <sz val="8"/>
      <color rgb="FF000000"/>
      <name val="Segoe UI"/>
      <family val="2"/>
    </font>
    <font>
      <u/>
      <sz val="11"/>
      <color theme="10"/>
      <name val="Calibri"/>
      <family val="2"/>
      <scheme val="minor"/>
    </font>
    <font>
      <b/>
      <u/>
      <sz val="11"/>
      <color theme="10"/>
      <name val="Calibri"/>
      <family val="2"/>
      <scheme val="minor"/>
    </font>
    <font>
      <b/>
      <sz val="10"/>
      <name val="Arial"/>
      <family val="2"/>
    </font>
    <font>
      <b/>
      <sz val="8"/>
      <color rgb="FFFF0000"/>
      <name val="Arial"/>
      <family val="2"/>
    </font>
    <font>
      <b/>
      <sz val="8"/>
      <name val="Arial"/>
      <family val="2"/>
    </font>
    <font>
      <sz val="9"/>
      <name val="Arial"/>
      <family val="2"/>
    </font>
    <font>
      <b/>
      <sz val="10"/>
      <color rgb="FFFF0000"/>
      <name val="Arial"/>
      <family val="2"/>
    </font>
    <font>
      <b/>
      <sz val="10"/>
      <color rgb="FF000000"/>
      <name val="Arial"/>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s>
  <borders count="25">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06">
    <xf numFmtId="0" fontId="0" fillId="0" borderId="0"/>
    <xf numFmtId="44" fontId="13" fillId="0" borderId="0" applyFont="0" applyFill="0" applyBorder="0" applyAlignment="0" applyProtection="0"/>
    <xf numFmtId="0" fontId="13" fillId="0" borderId="0"/>
    <xf numFmtId="0" fontId="10" fillId="0" borderId="0"/>
    <xf numFmtId="0" fontId="10" fillId="0" borderId="0"/>
    <xf numFmtId="0" fontId="13" fillId="2" borderId="1" applyNumberFormat="0" applyFont="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2" applyNumberFormat="0" applyAlignment="0" applyProtection="0"/>
    <xf numFmtId="0" fontId="19" fillId="22" borderId="3" applyNumberFormat="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5" fillId="8" borderId="2" applyNumberFormat="0" applyAlignment="0" applyProtection="0"/>
    <xf numFmtId="0" fontId="26" fillId="0" borderId="7" applyNumberFormat="0" applyFill="0" applyAlignment="0" applyProtection="0"/>
    <xf numFmtId="0" fontId="27" fillId="23" borderId="0" applyNumberFormat="0" applyBorder="0" applyAlignment="0" applyProtection="0"/>
    <xf numFmtId="0" fontId="14" fillId="2" borderId="1" applyNumberFormat="0" applyFont="0" applyAlignment="0" applyProtection="0"/>
    <xf numFmtId="0" fontId="28" fillId="21"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9" fillId="0" borderId="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2" applyNumberFormat="0" applyAlignment="0" applyProtection="0"/>
    <xf numFmtId="0" fontId="19" fillId="22" borderId="3" applyNumberFormat="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5" fillId="8" borderId="2" applyNumberFormat="0" applyAlignment="0" applyProtection="0"/>
    <xf numFmtId="0" fontId="26" fillId="0" borderId="7" applyNumberFormat="0" applyFill="0" applyAlignment="0" applyProtection="0"/>
    <xf numFmtId="0" fontId="27" fillId="23" borderId="0" applyNumberFormat="0" applyBorder="0" applyAlignment="0" applyProtection="0"/>
    <xf numFmtId="0" fontId="28" fillId="21"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13" fillId="0" borderId="0"/>
    <xf numFmtId="0" fontId="13" fillId="2" borderId="1" applyNumberFormat="0" applyFont="0" applyAlignment="0" applyProtection="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xf numFmtId="0" fontId="13" fillId="0" borderId="0"/>
    <xf numFmtId="0" fontId="13" fillId="2" borderId="1" applyNumberFormat="0" applyFont="0" applyAlignment="0" applyProtection="0"/>
    <xf numFmtId="0" fontId="1" fillId="0" borderId="0"/>
    <xf numFmtId="9" fontId="1" fillId="0" borderId="0" applyFont="0" applyFill="0" applyBorder="0" applyAlignment="0" applyProtection="0"/>
    <xf numFmtId="0" fontId="13" fillId="0" borderId="0"/>
    <xf numFmtId="0" fontId="13" fillId="2" borderId="1" applyNumberFormat="0" applyFont="0" applyAlignment="0" applyProtection="0"/>
    <xf numFmtId="0" fontId="13" fillId="2" borderId="1" applyNumberFormat="0" applyFont="0" applyAlignment="0" applyProtection="0"/>
    <xf numFmtId="0" fontId="43" fillId="0" borderId="0" applyNumberFormat="0" applyFill="0" applyBorder="0" applyAlignment="0" applyProtection="0"/>
  </cellStyleXfs>
  <cellXfs count="90">
    <xf numFmtId="0" fontId="0" fillId="0" borderId="0" xfId="0"/>
    <xf numFmtId="0" fontId="0" fillId="0" borderId="0" xfId="0" applyBorder="1"/>
    <xf numFmtId="0" fontId="11" fillId="0" borderId="0" xfId="0" applyFont="1" applyBorder="1" applyAlignment="1"/>
    <xf numFmtId="0" fontId="0" fillId="0" borderId="0" xfId="0" applyBorder="1"/>
    <xf numFmtId="0" fontId="11" fillId="0" borderId="0" xfId="0" applyFont="1" applyBorder="1" applyAlignment="1"/>
    <xf numFmtId="0" fontId="0" fillId="0" borderId="0" xfId="0"/>
    <xf numFmtId="0" fontId="13" fillId="0" borderId="0" xfId="0" applyFont="1"/>
    <xf numFmtId="0" fontId="0" fillId="0" borderId="0" xfId="0"/>
    <xf numFmtId="0" fontId="11" fillId="0" borderId="0" xfId="0" applyFont="1" applyBorder="1" applyAlignment="1">
      <alignment horizontal="left"/>
    </xf>
    <xf numFmtId="0" fontId="34" fillId="0" borderId="10" xfId="47" applyFont="1" applyBorder="1" applyAlignment="1">
      <alignment horizontal="right"/>
    </xf>
    <xf numFmtId="0" fontId="35" fillId="0" borderId="10" xfId="47" applyFont="1" applyBorder="1" applyAlignment="1">
      <alignment horizontal="right"/>
    </xf>
    <xf numFmtId="0" fontId="36" fillId="0" borderId="10" xfId="47" applyFont="1" applyFill="1" applyBorder="1" applyAlignment="1">
      <alignment horizontal="right"/>
    </xf>
    <xf numFmtId="0" fontId="36" fillId="0" borderId="0" xfId="0" applyFont="1" applyFill="1" applyBorder="1"/>
    <xf numFmtId="0" fontId="37" fillId="0" borderId="0" xfId="0" applyFont="1" applyBorder="1" applyAlignment="1">
      <alignment horizontal="left"/>
    </xf>
    <xf numFmtId="0" fontId="37" fillId="25" borderId="0" xfId="0" applyFont="1" applyFill="1" applyAlignment="1"/>
    <xf numFmtId="0" fontId="38" fillId="25" borderId="0" xfId="0" applyFont="1" applyFill="1"/>
    <xf numFmtId="0" fontId="11" fillId="25" borderId="0" xfId="0" applyFont="1" applyFill="1" applyAlignment="1"/>
    <xf numFmtId="0" fontId="12" fillId="25" borderId="0" xfId="0" applyFont="1" applyFill="1"/>
    <xf numFmtId="0" fontId="38" fillId="25" borderId="0" xfId="0" applyFont="1" applyFill="1" applyBorder="1"/>
    <xf numFmtId="0" fontId="12" fillId="25" borderId="0" xfId="0" applyFont="1" applyFill="1" applyBorder="1"/>
    <xf numFmtId="0" fontId="11" fillId="25" borderId="0" xfId="0" applyFont="1" applyFill="1" applyBorder="1"/>
    <xf numFmtId="0" fontId="11" fillId="25" borderId="0" xfId="0" applyFont="1" applyFill="1"/>
    <xf numFmtId="0" fontId="11" fillId="25" borderId="0" xfId="0" applyFont="1" applyFill="1" applyBorder="1" applyAlignment="1">
      <alignment horizontal="left" vertical="center"/>
    </xf>
    <xf numFmtId="0" fontId="11" fillId="25" borderId="0" xfId="0" applyFont="1" applyFill="1" applyBorder="1" applyAlignment="1">
      <alignment horizontal="right" textRotation="90" wrapText="1"/>
    </xf>
    <xf numFmtId="0" fontId="32" fillId="25" borderId="0" xfId="0" applyFont="1" applyFill="1" applyBorder="1" applyAlignment="1">
      <alignment horizontal="right" textRotation="90" wrapText="1"/>
    </xf>
    <xf numFmtId="0" fontId="11" fillId="25" borderId="0" xfId="0" applyFont="1" applyFill="1" applyAlignment="1">
      <alignment horizontal="center" vertical="center"/>
    </xf>
    <xf numFmtId="4" fontId="12" fillId="25" borderId="11" xfId="0" applyNumberFormat="1" applyFont="1" applyFill="1" applyBorder="1" applyAlignment="1">
      <alignment horizontal="right"/>
    </xf>
    <xf numFmtId="4" fontId="12" fillId="25" borderId="12" xfId="0" applyNumberFormat="1" applyFont="1" applyFill="1" applyBorder="1" applyAlignment="1">
      <alignment horizontal="right"/>
    </xf>
    <xf numFmtId="0" fontId="12" fillId="25" borderId="11" xfId="0" applyFont="1" applyFill="1" applyBorder="1" applyAlignment="1">
      <alignment horizontal="right"/>
    </xf>
    <xf numFmtId="4" fontId="12" fillId="25" borderId="11" xfId="0" applyNumberFormat="1" applyFont="1" applyFill="1" applyBorder="1"/>
    <xf numFmtId="0" fontId="12" fillId="25" borderId="12" xfId="0" applyFont="1" applyFill="1" applyBorder="1" applyAlignment="1">
      <alignment horizontal="right"/>
    </xf>
    <xf numFmtId="4" fontId="12" fillId="25" borderId="12" xfId="0" applyNumberFormat="1" applyFont="1" applyFill="1" applyBorder="1"/>
    <xf numFmtId="0" fontId="12" fillId="25" borderId="11" xfId="0" applyFont="1" applyFill="1" applyBorder="1" applyAlignment="1">
      <alignment horizontal="left"/>
    </xf>
    <xf numFmtId="0" fontId="12" fillId="25" borderId="12" xfId="0" applyFont="1" applyFill="1" applyBorder="1" applyAlignment="1">
      <alignment horizontal="left"/>
    </xf>
    <xf numFmtId="0" fontId="39" fillId="25" borderId="0" xfId="0" applyFont="1" applyFill="1"/>
    <xf numFmtId="0" fontId="32" fillId="24" borderId="14" xfId="0" applyFont="1" applyFill="1" applyBorder="1" applyAlignment="1">
      <alignment horizontal="right" textRotation="90"/>
    </xf>
    <xf numFmtId="0" fontId="13" fillId="0" borderId="0" xfId="98"/>
    <xf numFmtId="0" fontId="13" fillId="0" borderId="0" xfId="98" applyFont="1"/>
    <xf numFmtId="0" fontId="13" fillId="0" borderId="0" xfId="98" applyFont="1"/>
    <xf numFmtId="0" fontId="13" fillId="0" borderId="0" xfId="98"/>
    <xf numFmtId="0" fontId="13" fillId="0" borderId="0" xfId="98"/>
    <xf numFmtId="0" fontId="33" fillId="25" borderId="13" xfId="0" applyFont="1" applyFill="1" applyBorder="1" applyAlignment="1">
      <alignment horizontal="right"/>
    </xf>
    <xf numFmtId="0" fontId="35" fillId="0" borderId="10" xfId="47" applyFont="1" applyBorder="1" applyAlignment="1">
      <alignment horizontal="left"/>
    </xf>
    <xf numFmtId="0" fontId="13" fillId="0" borderId="0" xfId="98" applyFont="1" applyAlignment="1">
      <alignment horizontal="left"/>
    </xf>
    <xf numFmtId="0" fontId="37" fillId="25" borderId="0" xfId="0" applyFont="1" applyFill="1" applyAlignment="1">
      <alignment horizontal="right"/>
    </xf>
    <xf numFmtId="0" fontId="37" fillId="25" borderId="0" xfId="0" applyFont="1" applyFill="1" applyBorder="1" applyAlignment="1">
      <alignment horizontal="right"/>
    </xf>
    <xf numFmtId="0" fontId="37" fillId="0" borderId="0" xfId="0" applyFont="1" applyFill="1" applyAlignment="1">
      <alignment horizontal="left"/>
    </xf>
    <xf numFmtId="0" fontId="11" fillId="25" borderId="0" xfId="98" applyFont="1" applyFill="1" applyAlignment="1">
      <alignment horizontal="left" wrapText="1"/>
    </xf>
    <xf numFmtId="0" fontId="11" fillId="25" borderId="0" xfId="98" applyFont="1" applyFill="1" applyAlignment="1">
      <alignment wrapText="1"/>
    </xf>
    <xf numFmtId="0" fontId="13" fillId="25" borderId="0" xfId="98" applyFont="1" applyFill="1"/>
    <xf numFmtId="0" fontId="11" fillId="0" borderId="0" xfId="98" applyFont="1" applyFill="1" applyAlignment="1">
      <alignment horizontal="left"/>
    </xf>
    <xf numFmtId="0" fontId="12" fillId="25" borderId="0" xfId="98" applyFont="1" applyFill="1"/>
    <xf numFmtId="0" fontId="41" fillId="25" borderId="0" xfId="0" applyFont="1" applyFill="1" applyBorder="1" applyAlignment="1">
      <alignment horizontal="left"/>
    </xf>
    <xf numFmtId="0" fontId="13" fillId="26" borderId="0" xfId="0" applyFont="1" applyFill="1" applyBorder="1" applyAlignment="1">
      <alignment horizontal="center"/>
    </xf>
    <xf numFmtId="164" fontId="40" fillId="0" borderId="0" xfId="0" applyNumberFormat="1" applyFont="1" applyFill="1" applyBorder="1" applyAlignment="1">
      <alignment horizontal="center"/>
    </xf>
    <xf numFmtId="0" fontId="40" fillId="25" borderId="0" xfId="0" applyFont="1" applyFill="1" applyBorder="1" applyAlignment="1"/>
    <xf numFmtId="0" fontId="44" fillId="25" borderId="0" xfId="105" applyFont="1" applyFill="1"/>
    <xf numFmtId="0" fontId="41" fillId="25" borderId="0" xfId="0" applyFont="1" applyFill="1" applyBorder="1" applyAlignment="1"/>
    <xf numFmtId="0" fontId="45" fillId="25" borderId="0" xfId="98" applyFont="1" applyFill="1"/>
    <xf numFmtId="0" fontId="43" fillId="25" borderId="0" xfId="105" applyFill="1"/>
    <xf numFmtId="0" fontId="13" fillId="25" borderId="0" xfId="98" applyFont="1" applyFill="1" applyAlignment="1">
      <alignment horizontal="center"/>
    </xf>
    <xf numFmtId="0" fontId="45" fillId="27" borderId="15" xfId="98" applyFont="1" applyFill="1" applyBorder="1" applyAlignment="1">
      <alignment horizontal="left"/>
    </xf>
    <xf numFmtId="0" fontId="45" fillId="27" borderId="16" xfId="98" applyFont="1" applyFill="1" applyBorder="1" applyAlignment="1">
      <alignment horizontal="left"/>
    </xf>
    <xf numFmtId="0" fontId="45" fillId="27" borderId="17" xfId="98" applyFont="1" applyFill="1" applyBorder="1" applyAlignment="1">
      <alignment horizontal="left"/>
    </xf>
    <xf numFmtId="0" fontId="46" fillId="25" borderId="15" xfId="98" applyFont="1" applyFill="1" applyBorder="1" applyAlignment="1">
      <alignment horizontal="left" vertical="top" wrapText="1"/>
    </xf>
    <xf numFmtId="0" fontId="39" fillId="25" borderId="16" xfId="98" applyFont="1" applyFill="1" applyBorder="1" applyAlignment="1">
      <alignment horizontal="left" vertical="top" wrapText="1"/>
    </xf>
    <xf numFmtId="0" fontId="39" fillId="25" borderId="17" xfId="98" applyFont="1" applyFill="1" applyBorder="1" applyAlignment="1">
      <alignment horizontal="left" vertical="top" wrapText="1"/>
    </xf>
    <xf numFmtId="0" fontId="39" fillId="25" borderId="15" xfId="98" applyFont="1" applyFill="1" applyBorder="1" applyAlignment="1">
      <alignment horizontal="left" vertical="top" wrapText="1"/>
    </xf>
    <xf numFmtId="0" fontId="47" fillId="25" borderId="0" xfId="98" applyFont="1" applyFill="1" applyAlignment="1">
      <alignment wrapText="1"/>
    </xf>
    <xf numFmtId="0" fontId="47" fillId="24" borderId="18" xfId="98" applyFont="1" applyFill="1" applyBorder="1" applyAlignment="1">
      <alignment horizontal="center" wrapText="1"/>
    </xf>
    <xf numFmtId="0" fontId="47" fillId="24" borderId="19" xfId="98" applyFont="1" applyFill="1" applyBorder="1" applyAlignment="1">
      <alignment horizontal="center" wrapText="1"/>
    </xf>
    <xf numFmtId="0" fontId="47" fillId="24" borderId="20" xfId="98" applyFont="1" applyFill="1" applyBorder="1" applyAlignment="1">
      <alignment horizontal="center" wrapText="1"/>
    </xf>
    <xf numFmtId="0" fontId="47" fillId="25" borderId="0" xfId="98" applyFont="1" applyFill="1" applyAlignment="1">
      <alignment horizontal="center" wrapText="1"/>
    </xf>
    <xf numFmtId="0" fontId="48" fillId="25" borderId="11" xfId="98" applyFont="1" applyFill="1" applyBorder="1" applyAlignment="1">
      <alignment wrapText="1"/>
    </xf>
    <xf numFmtId="0" fontId="13" fillId="26" borderId="13" xfId="98" applyFont="1" applyFill="1" applyBorder="1" applyAlignment="1">
      <alignment horizontal="center"/>
    </xf>
    <xf numFmtId="0" fontId="13" fillId="26" borderId="11" xfId="98" applyFont="1" applyFill="1" applyBorder="1" applyAlignment="1">
      <alignment horizontal="center"/>
    </xf>
    <xf numFmtId="0" fontId="13" fillId="26" borderId="21" xfId="98" applyFont="1" applyFill="1" applyBorder="1" applyAlignment="1">
      <alignment horizontal="center"/>
    </xf>
    <xf numFmtId="0" fontId="48" fillId="25" borderId="12" xfId="98" applyFont="1" applyFill="1" applyBorder="1" applyAlignment="1">
      <alignment wrapText="1"/>
    </xf>
    <xf numFmtId="0" fontId="13" fillId="26" borderId="22" xfId="98" applyFont="1" applyFill="1" applyBorder="1" applyAlignment="1">
      <alignment horizontal="center"/>
    </xf>
    <xf numFmtId="0" fontId="13" fillId="26" borderId="12" xfId="98" applyFont="1" applyFill="1" applyBorder="1" applyAlignment="1">
      <alignment horizontal="center"/>
    </xf>
    <xf numFmtId="0" fontId="13" fillId="26" borderId="23" xfId="98" applyFont="1" applyFill="1" applyBorder="1" applyAlignment="1">
      <alignment horizontal="center"/>
    </xf>
    <xf numFmtId="0" fontId="13" fillId="28" borderId="0" xfId="98" applyFont="1" applyFill="1" applyBorder="1"/>
    <xf numFmtId="0" fontId="13" fillId="28" borderId="24" xfId="98" applyFont="1" applyFill="1" applyBorder="1"/>
    <xf numFmtId="0" fontId="13" fillId="25" borderId="10" xfId="98" applyFont="1" applyFill="1" applyBorder="1"/>
    <xf numFmtId="0" fontId="49" fillId="25" borderId="0" xfId="98" applyFont="1" applyFill="1"/>
    <xf numFmtId="0" fontId="13" fillId="25" borderId="0" xfId="98" applyFont="1" applyFill="1" applyAlignment="1">
      <alignment wrapText="1"/>
    </xf>
    <xf numFmtId="0" fontId="50" fillId="0" borderId="0" xfId="0" applyFont="1" applyAlignment="1">
      <alignment horizontal="left"/>
    </xf>
    <xf numFmtId="0" fontId="48" fillId="25" borderId="0" xfId="98" applyFont="1" applyFill="1"/>
    <xf numFmtId="0" fontId="13" fillId="25" borderId="0" xfId="98" applyFill="1"/>
    <xf numFmtId="0" fontId="39" fillId="25" borderId="0" xfId="98" applyFont="1" applyFill="1"/>
  </cellXfs>
  <cellStyles count="106">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105" builtinId="8"/>
    <cellStyle name="Input 2" xfId="81"/>
    <cellStyle name="Input 3" xfId="39"/>
    <cellStyle name="Linked Cell 2" xfId="82"/>
    <cellStyle name="Linked Cell 3" xfId="40"/>
    <cellStyle name="Neutral 2" xfId="83"/>
    <cellStyle name="Neutral 3" xfId="41"/>
    <cellStyle name="Normal" xfId="0" builtinId="0"/>
    <cellStyle name="Normal 2" xfId="2"/>
    <cellStyle name="Normal 2 2" xfId="102"/>
    <cellStyle name="Normal 3" xfId="3"/>
    <cellStyle name="Normal 3 2" xfId="88"/>
    <cellStyle name="Normal 4" xfId="4"/>
    <cellStyle name="Normal 4 10" xfId="100"/>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97"/>
    <cellStyle name="Note 2" xfId="5"/>
    <cellStyle name="Note 2 2" xfId="103"/>
    <cellStyle name="Note 3" xfId="89"/>
    <cellStyle name="Note 3 2" xfId="104"/>
    <cellStyle name="Note 4" xfId="42"/>
    <cellStyle name="Note 4 2" xfId="99"/>
    <cellStyle name="Output 2" xfId="84"/>
    <cellStyle name="Output 3" xfId="43"/>
    <cellStyle name="Percent 2" xfId="101"/>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0</xdr:col>
      <xdr:colOff>0</xdr:colOff>
      <xdr:row>6</xdr:row>
      <xdr:rowOff>0</xdr:rowOff>
    </xdr:from>
    <xdr:ext cx="3504293" cy="1654812"/>
    <xdr:sp macro="" textlink="">
      <xdr:nvSpPr>
        <xdr:cNvPr id="2" name="TextBox 1"/>
        <xdr:cNvSpPr txBox="1"/>
      </xdr:nvSpPr>
      <xdr:spPr>
        <a:xfrm>
          <a:off x="0" y="1333500"/>
          <a:ext cx="3504293" cy="16548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b="1">
              <a:latin typeface="Arial" panose="020B0604020202020204" pitchFamily="34" charset="0"/>
              <a:cs typeface="Arial" panose="020B0604020202020204" pitchFamily="34" charset="0"/>
            </a:rPr>
            <a:t>Instructions</a:t>
          </a:r>
          <a:r>
            <a:rPr lang="en-US" sz="1050" b="1">
              <a:latin typeface="Arial" panose="020B0604020202020204" pitchFamily="34" charset="0"/>
              <a:cs typeface="Arial" panose="020B0604020202020204" pitchFamily="34" charset="0"/>
            </a:rPr>
            <a:t>: </a:t>
          </a:r>
        </a:p>
        <a:p>
          <a:r>
            <a:rPr lang="en-US" sz="800" b="1" i="0">
              <a:solidFill>
                <a:srgbClr val="FF0000"/>
              </a:solidFill>
              <a:effectLst/>
              <a:latin typeface="Arial" panose="020B0604020202020204" pitchFamily="34" charset="0"/>
              <a:ea typeface="+mn-ea"/>
              <a:cs typeface="Arial" panose="020B0604020202020204" pitchFamily="34" charset="0"/>
            </a:rPr>
            <a:t>Review</a:t>
          </a:r>
          <a:r>
            <a:rPr lang="en-US" sz="8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8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800" b="0">
              <a:latin typeface="Arial" panose="020B0604020202020204" pitchFamily="34" charset="0"/>
              <a:cs typeface="Arial" panose="020B0604020202020204" pitchFamily="34" charset="0"/>
            </a:rPr>
            <a:t>Review</a:t>
          </a:r>
          <a:r>
            <a:rPr lang="en-US" sz="800" b="0" baseline="0">
              <a:latin typeface="Arial" panose="020B0604020202020204" pitchFamily="34" charset="0"/>
              <a:cs typeface="Arial" panose="020B0604020202020204" pitchFamily="34" charset="0"/>
            </a:rPr>
            <a:t> all bid responses distributed by the Buyer.  </a:t>
          </a:r>
        </a:p>
        <a:p>
          <a:r>
            <a:rPr lang="en-US" sz="800" b="0" baseline="0">
              <a:latin typeface="Arial" panose="020B0604020202020204" pitchFamily="34" charset="0"/>
              <a:cs typeface="Arial" panose="020B0604020202020204" pitchFamily="34" charset="0"/>
            </a:rPr>
            <a:t>Once reviewed, enter points for the vendor in the yellow highlighted cells.</a:t>
          </a:r>
        </a:p>
        <a:p>
          <a:r>
            <a:rPr lang="en-US" sz="800" b="0" baseline="0">
              <a:latin typeface="Arial" panose="020B0604020202020204" pitchFamily="34" charset="0"/>
              <a:cs typeface="Arial" panose="020B0604020202020204" pitchFamily="34" charset="0"/>
            </a:rPr>
            <a:t>Send completed matrix  in Excel format back to the buyer.  </a:t>
          </a:r>
        </a:p>
        <a:p>
          <a:r>
            <a:rPr lang="en-US" sz="800" b="0" baseline="0">
              <a:latin typeface="Arial" panose="020B0604020202020204" pitchFamily="34" charset="0"/>
              <a:cs typeface="Arial" panose="020B0604020202020204" pitchFamily="34" charset="0"/>
            </a:rPr>
            <a:t>Committee members must score independently.  </a:t>
          </a:r>
        </a:p>
        <a:p>
          <a:endParaRPr lang="en-US" sz="800" b="0" baseline="0">
            <a:latin typeface="Arial" panose="020B0604020202020204" pitchFamily="34" charset="0"/>
            <a:cs typeface="Arial" panose="020B0604020202020204" pitchFamily="34" charset="0"/>
          </a:endParaRPr>
        </a:p>
        <a:p>
          <a:r>
            <a:rPr lang="en-US" sz="8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800">
              <a:solidFill>
                <a:schemeClr val="tx1"/>
              </a:solidFill>
              <a:effectLst/>
              <a:latin typeface="Arial" panose="020B0604020202020204" pitchFamily="34" charset="0"/>
              <a:ea typeface="+mn-ea"/>
              <a:cs typeface="Arial" panose="020B0604020202020204" pitchFamily="34" charset="0"/>
            </a:rPr>
            <a:t> </a:t>
          </a:r>
          <a:endParaRPr lang="en-US" sz="800">
            <a:effectLst/>
            <a:latin typeface="Arial" panose="020B0604020202020204" pitchFamily="34" charset="0"/>
            <a:cs typeface="Arial" panose="020B0604020202020204" pitchFamily="34" charset="0"/>
          </a:endParaRPr>
        </a:p>
        <a:p>
          <a:r>
            <a:rPr lang="en-US" sz="8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800">
              <a:solidFill>
                <a:schemeClr val="tx1"/>
              </a:solidFill>
              <a:effectLst/>
              <a:latin typeface="Arial" panose="020B0604020202020204" pitchFamily="34" charset="0"/>
              <a:ea typeface="+mn-ea"/>
              <a:cs typeface="Arial" panose="020B0604020202020204" pitchFamily="34" charset="0"/>
            </a:rPr>
            <a:t> </a:t>
          </a:r>
          <a:endParaRPr lang="en-US" sz="800">
            <a:effectLst/>
            <a:latin typeface="Arial" panose="020B0604020202020204" pitchFamily="34" charset="0"/>
            <a:cs typeface="Arial" panose="020B0604020202020204" pitchFamily="34" charset="0"/>
          </a:endParaRPr>
        </a:p>
        <a:p>
          <a:r>
            <a:rPr lang="en-US" sz="8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800">
              <a:solidFill>
                <a:schemeClr val="tx1"/>
              </a:solidFill>
              <a:effectLst/>
              <a:latin typeface="Arial" panose="020B0604020202020204" pitchFamily="34" charset="0"/>
              <a:ea typeface="+mn-ea"/>
              <a:cs typeface="Arial" panose="020B0604020202020204" pitchFamily="34" charset="0"/>
            </a:rPr>
            <a:t> </a:t>
          </a:r>
          <a:endParaRPr lang="en-US" sz="800">
            <a:effectLst/>
            <a:latin typeface="Arial" panose="020B0604020202020204" pitchFamily="34" charset="0"/>
            <a:cs typeface="Arial" panose="020B0604020202020204" pitchFamily="34" charset="0"/>
          </a:endParaRPr>
        </a:p>
        <a:p>
          <a:r>
            <a:rPr lang="en-US" sz="8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800">
              <a:solidFill>
                <a:schemeClr val="tx1"/>
              </a:solidFill>
              <a:effectLst/>
              <a:latin typeface="Arial" panose="020B0604020202020204" pitchFamily="34" charset="0"/>
              <a:ea typeface="+mn-ea"/>
              <a:cs typeface="Arial" panose="020B0604020202020204" pitchFamily="34" charset="0"/>
            </a:rPr>
            <a:t> </a:t>
          </a:r>
          <a:endParaRPr lang="en-US" sz="800">
            <a:effectLst/>
            <a:latin typeface="Arial" panose="020B0604020202020204" pitchFamily="34" charset="0"/>
            <a:cs typeface="Arial" panose="020B0604020202020204" pitchFamily="34" charset="0"/>
          </a:endParaRPr>
        </a:p>
        <a:p>
          <a:r>
            <a:rPr lang="en-US" sz="8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800" b="0" baseline="0">
            <a:latin typeface="Arial" panose="020B0604020202020204" pitchFamily="34" charset="0"/>
            <a:cs typeface="Arial" panose="020B0604020202020204" pitchFamily="34" charset="0"/>
          </a:endParaRPr>
        </a:p>
      </xdr:txBody>
    </xdr:sp>
    <xdr:clientData/>
  </xdr:oneCellAnchor>
  <mc:AlternateContent xmlns:mc="http://schemas.openxmlformats.org/markup-compatibility/2006">
    <mc:Choice xmlns:a14="http://schemas.microsoft.com/office/drawing/2010/main" Requires="a14">
      <xdr:twoCellAnchor editAs="oneCell">
        <xdr:from>
          <xdr:col>0</xdr:col>
          <xdr:colOff>133350</xdr:colOff>
          <xdr:row>4</xdr:row>
          <xdr:rowOff>209550</xdr:rowOff>
        </xdr:from>
        <xdr:to>
          <xdr:col>7</xdr:col>
          <xdr:colOff>190500</xdr:colOff>
          <xdr:row>6</xdr:row>
          <xdr:rowOff>19050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By checking the box, I agree that I have read and understood the Non Disclosure Agreement.</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workbookViewId="0">
      <selection activeCell="H11" sqref="H11"/>
    </sheetView>
  </sheetViews>
  <sheetFormatPr defaultRowHeight="12.75" x14ac:dyDescent="0.2"/>
  <cols>
    <col min="1" max="3" width="9.42578125" customWidth="1"/>
    <col min="4" max="7" width="8.85546875" customWidth="1"/>
    <col min="8" max="8" width="9.42578125" customWidth="1"/>
  </cols>
  <sheetData>
    <row r="1" spans="1:11" ht="15.75" x14ac:dyDescent="0.25">
      <c r="A1" s="13" t="s">
        <v>0</v>
      </c>
      <c r="B1" s="8"/>
      <c r="C1" s="8"/>
      <c r="D1" s="8"/>
      <c r="E1" s="4"/>
      <c r="F1" s="4"/>
      <c r="G1" s="4"/>
      <c r="H1" s="4"/>
    </row>
    <row r="2" spans="1:11" ht="15.75" x14ac:dyDescent="0.25">
      <c r="A2" s="2"/>
      <c r="B2" s="1"/>
      <c r="C2" s="3"/>
      <c r="D2" s="3"/>
      <c r="E2" s="3"/>
      <c r="F2" s="3"/>
      <c r="G2" s="3"/>
      <c r="H2" s="3"/>
      <c r="I2" s="3"/>
      <c r="J2" s="3"/>
    </row>
    <row r="3" spans="1:11" s="6" customFormat="1" x14ac:dyDescent="0.2">
      <c r="A3" s="42"/>
      <c r="B3" s="42"/>
      <c r="C3" s="42"/>
      <c r="D3" s="9" t="s">
        <v>7</v>
      </c>
      <c r="E3" s="10" t="s">
        <v>8</v>
      </c>
      <c r="F3" s="10" t="s">
        <v>9</v>
      </c>
      <c r="G3" s="10" t="s">
        <v>10</v>
      </c>
      <c r="H3" s="11" t="s">
        <v>11</v>
      </c>
    </row>
    <row r="4" spans="1:11" x14ac:dyDescent="0.2">
      <c r="A4" s="43" t="s">
        <v>23</v>
      </c>
      <c r="B4" s="43"/>
      <c r="C4" s="43"/>
      <c r="D4" s="36">
        <v>0</v>
      </c>
      <c r="E4" s="36">
        <v>18.399999999999999</v>
      </c>
      <c r="F4" s="36">
        <v>2</v>
      </c>
      <c r="G4" s="36">
        <v>8</v>
      </c>
      <c r="H4" s="12">
        <f>SUM(D4:G4)</f>
        <v>28.4</v>
      </c>
    </row>
    <row r="5" spans="1:11" x14ac:dyDescent="0.2">
      <c r="A5" s="43" t="s">
        <v>24</v>
      </c>
      <c r="B5" s="43"/>
      <c r="C5" s="43"/>
      <c r="D5" s="36">
        <v>0</v>
      </c>
      <c r="E5" s="36">
        <v>12</v>
      </c>
      <c r="F5" s="36">
        <v>7</v>
      </c>
      <c r="G5" s="36">
        <v>2</v>
      </c>
      <c r="H5" s="12">
        <f t="shared" ref="H5:H11" si="0">SUM(D5:G5)</f>
        <v>21</v>
      </c>
      <c r="K5" s="5"/>
    </row>
    <row r="6" spans="1:11" x14ac:dyDescent="0.2">
      <c r="A6" s="43" t="s">
        <v>25</v>
      </c>
      <c r="B6" s="43"/>
      <c r="C6" s="43"/>
      <c r="D6" s="36">
        <v>0</v>
      </c>
      <c r="E6" s="36">
        <v>9.6</v>
      </c>
      <c r="F6" s="36">
        <v>2</v>
      </c>
      <c r="G6" s="36">
        <v>4.4000000000000004</v>
      </c>
      <c r="H6" s="12">
        <f t="shared" si="0"/>
        <v>16</v>
      </c>
      <c r="K6" s="5"/>
    </row>
    <row r="7" spans="1:11" x14ac:dyDescent="0.2">
      <c r="A7" s="43" t="s">
        <v>26</v>
      </c>
      <c r="B7" s="43"/>
      <c r="C7" s="43"/>
      <c r="D7" s="36">
        <v>0</v>
      </c>
      <c r="E7" s="36">
        <v>36</v>
      </c>
      <c r="F7" s="36">
        <v>9</v>
      </c>
      <c r="G7" s="36">
        <v>8.6</v>
      </c>
      <c r="H7" s="12">
        <f t="shared" si="0"/>
        <v>53.6</v>
      </c>
    </row>
    <row r="8" spans="1:11" x14ac:dyDescent="0.2">
      <c r="A8" s="43" t="s">
        <v>27</v>
      </c>
      <c r="B8" s="43"/>
      <c r="C8" s="43"/>
      <c r="D8" s="36">
        <v>0</v>
      </c>
      <c r="E8" s="36">
        <v>22.4</v>
      </c>
      <c r="F8" s="36">
        <v>7</v>
      </c>
      <c r="G8" s="36">
        <v>4.2</v>
      </c>
      <c r="H8" s="12">
        <f t="shared" si="0"/>
        <v>33.6</v>
      </c>
    </row>
    <row r="9" spans="1:11" x14ac:dyDescent="0.2">
      <c r="A9" s="43" t="s">
        <v>28</v>
      </c>
      <c r="B9" s="43"/>
      <c r="C9" s="43"/>
      <c r="D9" s="36">
        <v>0</v>
      </c>
      <c r="E9" s="36">
        <v>14.4</v>
      </c>
      <c r="F9" s="36">
        <v>2.4</v>
      </c>
      <c r="G9" s="36">
        <v>4.4000000000000004</v>
      </c>
      <c r="H9" s="12">
        <f t="shared" si="0"/>
        <v>21.200000000000003</v>
      </c>
    </row>
    <row r="10" spans="1:11" x14ac:dyDescent="0.2">
      <c r="A10" s="43" t="s">
        <v>29</v>
      </c>
      <c r="B10" s="43"/>
      <c r="C10" s="43"/>
      <c r="D10" s="36">
        <v>0</v>
      </c>
      <c r="E10" s="36">
        <v>32</v>
      </c>
      <c r="F10" s="36">
        <v>8</v>
      </c>
      <c r="G10" s="36">
        <v>8</v>
      </c>
      <c r="H10" s="12">
        <f t="shared" si="0"/>
        <v>48</v>
      </c>
    </row>
    <row r="11" spans="1:11" x14ac:dyDescent="0.2">
      <c r="A11" s="43" t="s">
        <v>30</v>
      </c>
      <c r="B11" s="43"/>
      <c r="C11" s="43"/>
      <c r="D11" s="36">
        <v>0</v>
      </c>
      <c r="E11" s="36">
        <v>19.2</v>
      </c>
      <c r="F11" s="36">
        <v>6</v>
      </c>
      <c r="G11" s="36">
        <v>6.2</v>
      </c>
      <c r="H11" s="12">
        <f t="shared" si="0"/>
        <v>31.4</v>
      </c>
    </row>
  </sheetData>
  <mergeCells count="9">
    <mergeCell ref="A3:C3"/>
    <mergeCell ref="A4:C4"/>
    <mergeCell ref="A5:C5"/>
    <mergeCell ref="A11:C11"/>
    <mergeCell ref="A6:C6"/>
    <mergeCell ref="A7:C7"/>
    <mergeCell ref="A8:C8"/>
    <mergeCell ref="A9:C9"/>
    <mergeCell ref="A10:C10"/>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workbookViewId="0">
      <selection activeCell="H11" sqref="H11"/>
    </sheetView>
  </sheetViews>
  <sheetFormatPr defaultRowHeight="12.75" x14ac:dyDescent="0.2"/>
  <cols>
    <col min="1" max="3" width="9.42578125" style="7" customWidth="1"/>
    <col min="4" max="7" width="8.85546875" style="7" customWidth="1"/>
    <col min="8" max="8" width="9.42578125" style="7" customWidth="1"/>
    <col min="9" max="16384" width="9.140625" style="7"/>
  </cols>
  <sheetData>
    <row r="1" spans="1:10" ht="15.75" x14ac:dyDescent="0.25">
      <c r="A1" s="13" t="s">
        <v>0</v>
      </c>
      <c r="B1" s="8"/>
      <c r="C1" s="8"/>
      <c r="D1" s="8"/>
      <c r="E1" s="4"/>
      <c r="F1" s="4"/>
      <c r="G1" s="4"/>
      <c r="H1" s="4"/>
    </row>
    <row r="2" spans="1:10" ht="15.75" x14ac:dyDescent="0.25">
      <c r="A2" s="4"/>
      <c r="B2" s="3"/>
      <c r="C2" s="3"/>
      <c r="D2" s="3"/>
      <c r="E2" s="3"/>
      <c r="F2" s="3"/>
      <c r="G2" s="3"/>
      <c r="H2" s="3"/>
      <c r="I2" s="3"/>
      <c r="J2" s="3"/>
    </row>
    <row r="3" spans="1:10" s="6" customFormat="1" x14ac:dyDescent="0.2">
      <c r="A3" s="42"/>
      <c r="B3" s="42"/>
      <c r="C3" s="42"/>
      <c r="D3" s="9" t="s">
        <v>7</v>
      </c>
      <c r="E3" s="10" t="s">
        <v>8</v>
      </c>
      <c r="F3" s="10" t="s">
        <v>9</v>
      </c>
      <c r="G3" s="10" t="s">
        <v>10</v>
      </c>
      <c r="H3" s="11" t="s">
        <v>11</v>
      </c>
    </row>
    <row r="4" spans="1:10" x14ac:dyDescent="0.2">
      <c r="A4" s="43" t="s">
        <v>23</v>
      </c>
      <c r="B4" s="43"/>
      <c r="C4" s="43"/>
      <c r="D4" s="37">
        <v>0</v>
      </c>
      <c r="E4" s="37">
        <v>21.6</v>
      </c>
      <c r="F4" s="37">
        <v>2</v>
      </c>
      <c r="G4" s="37">
        <v>8</v>
      </c>
      <c r="H4" s="12">
        <f>SUM(D4:G4)</f>
        <v>31.6</v>
      </c>
    </row>
    <row r="5" spans="1:10" x14ac:dyDescent="0.2">
      <c r="A5" s="43" t="s">
        <v>24</v>
      </c>
      <c r="B5" s="43"/>
      <c r="C5" s="43"/>
      <c r="D5" s="37">
        <v>0</v>
      </c>
      <c r="E5" s="37">
        <v>13.6</v>
      </c>
      <c r="F5" s="37">
        <v>6</v>
      </c>
      <c r="G5" s="37">
        <v>2</v>
      </c>
      <c r="H5" s="12">
        <f t="shared" ref="H5:H11" si="0">SUM(D5:G5)</f>
        <v>21.6</v>
      </c>
    </row>
    <row r="6" spans="1:10" x14ac:dyDescent="0.2">
      <c r="A6" s="43" t="s">
        <v>25</v>
      </c>
      <c r="B6" s="43"/>
      <c r="C6" s="43"/>
      <c r="D6" s="37">
        <v>0</v>
      </c>
      <c r="E6" s="37">
        <v>12.8</v>
      </c>
      <c r="F6" s="37">
        <v>3.6</v>
      </c>
      <c r="G6" s="37">
        <v>4</v>
      </c>
      <c r="H6" s="12">
        <f t="shared" si="0"/>
        <v>20.400000000000002</v>
      </c>
    </row>
    <row r="7" spans="1:10" x14ac:dyDescent="0.2">
      <c r="A7" s="43" t="s">
        <v>26</v>
      </c>
      <c r="B7" s="43"/>
      <c r="C7" s="43"/>
      <c r="D7" s="37">
        <v>0</v>
      </c>
      <c r="E7" s="37">
        <v>36</v>
      </c>
      <c r="F7" s="37">
        <v>9.6</v>
      </c>
      <c r="G7" s="37">
        <v>9.1999999999999993</v>
      </c>
      <c r="H7" s="12">
        <f t="shared" si="0"/>
        <v>54.8</v>
      </c>
    </row>
    <row r="8" spans="1:10" x14ac:dyDescent="0.2">
      <c r="A8" s="43" t="s">
        <v>27</v>
      </c>
      <c r="B8" s="43"/>
      <c r="C8" s="43"/>
      <c r="D8" s="37">
        <v>0</v>
      </c>
      <c r="E8" s="37">
        <v>25.6</v>
      </c>
      <c r="F8" s="37">
        <v>6.4</v>
      </c>
      <c r="G8" s="37">
        <v>4.4000000000000004</v>
      </c>
      <c r="H8" s="12">
        <f t="shared" si="0"/>
        <v>36.4</v>
      </c>
    </row>
    <row r="9" spans="1:10" x14ac:dyDescent="0.2">
      <c r="A9" s="43" t="s">
        <v>28</v>
      </c>
      <c r="B9" s="43"/>
      <c r="C9" s="43"/>
      <c r="D9" s="37">
        <v>0</v>
      </c>
      <c r="E9" s="37">
        <v>17.600000000000001</v>
      </c>
      <c r="F9" s="37">
        <v>2</v>
      </c>
      <c r="G9" s="37">
        <v>4</v>
      </c>
      <c r="H9" s="12">
        <f t="shared" si="0"/>
        <v>23.6</v>
      </c>
    </row>
    <row r="10" spans="1:10" x14ac:dyDescent="0.2">
      <c r="A10" s="43" t="s">
        <v>29</v>
      </c>
      <c r="B10" s="43"/>
      <c r="C10" s="43"/>
      <c r="D10" s="37">
        <v>0</v>
      </c>
      <c r="E10" s="37">
        <v>32</v>
      </c>
      <c r="F10" s="37">
        <v>7</v>
      </c>
      <c r="G10" s="37">
        <v>7.6</v>
      </c>
      <c r="H10" s="12">
        <f t="shared" si="0"/>
        <v>46.6</v>
      </c>
    </row>
    <row r="11" spans="1:10" x14ac:dyDescent="0.2">
      <c r="A11" s="43" t="s">
        <v>30</v>
      </c>
      <c r="B11" s="43"/>
      <c r="C11" s="43"/>
      <c r="D11" s="37">
        <v>0</v>
      </c>
      <c r="E11" s="37">
        <v>20</v>
      </c>
      <c r="F11" s="37">
        <v>6</v>
      </c>
      <c r="G11" s="37">
        <v>6</v>
      </c>
      <c r="H11" s="12">
        <f t="shared" si="0"/>
        <v>32</v>
      </c>
    </row>
  </sheetData>
  <mergeCells count="9">
    <mergeCell ref="A3:C3"/>
    <mergeCell ref="A4:C4"/>
    <mergeCell ref="A5:C5"/>
    <mergeCell ref="A6:C6"/>
    <mergeCell ref="A11:C11"/>
    <mergeCell ref="A7:C7"/>
    <mergeCell ref="A8:C8"/>
    <mergeCell ref="A9:C9"/>
    <mergeCell ref="A10:C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workbookViewId="0">
      <selection activeCell="H11" sqref="H11"/>
    </sheetView>
  </sheetViews>
  <sheetFormatPr defaultRowHeight="12.75" x14ac:dyDescent="0.2"/>
  <cols>
    <col min="1" max="3" width="9.42578125" style="7" customWidth="1"/>
    <col min="4" max="7" width="8.85546875" style="7" customWidth="1"/>
    <col min="8" max="8" width="9.42578125" style="7" customWidth="1"/>
    <col min="9" max="16384" width="9.140625" style="7"/>
  </cols>
  <sheetData>
    <row r="1" spans="1:10" ht="15.75" x14ac:dyDescent="0.25">
      <c r="A1" s="13" t="s">
        <v>0</v>
      </c>
      <c r="B1" s="8"/>
      <c r="C1" s="8"/>
      <c r="D1" s="8"/>
      <c r="E1" s="4"/>
      <c r="F1" s="4"/>
      <c r="G1" s="4"/>
      <c r="H1" s="4"/>
    </row>
    <row r="2" spans="1:10" ht="15.75" x14ac:dyDescent="0.25">
      <c r="A2" s="4"/>
      <c r="B2" s="3"/>
      <c r="C2" s="3"/>
      <c r="D2" s="3"/>
      <c r="E2" s="3"/>
      <c r="F2" s="3"/>
      <c r="G2" s="3"/>
      <c r="H2" s="3"/>
      <c r="I2" s="3"/>
      <c r="J2" s="3"/>
    </row>
    <row r="3" spans="1:10" s="6" customFormat="1" x14ac:dyDescent="0.2">
      <c r="A3" s="42"/>
      <c r="B3" s="42"/>
      <c r="C3" s="42"/>
      <c r="D3" s="9" t="s">
        <v>7</v>
      </c>
      <c r="E3" s="10" t="s">
        <v>8</v>
      </c>
      <c r="F3" s="10" t="s">
        <v>9</v>
      </c>
      <c r="G3" s="10" t="s">
        <v>10</v>
      </c>
      <c r="H3" s="11" t="s">
        <v>11</v>
      </c>
    </row>
    <row r="4" spans="1:10" x14ac:dyDescent="0.2">
      <c r="A4" s="43" t="s">
        <v>23</v>
      </c>
      <c r="B4" s="43"/>
      <c r="C4" s="43"/>
      <c r="D4" s="38">
        <v>0</v>
      </c>
      <c r="E4" s="38">
        <v>16</v>
      </c>
      <c r="F4" s="38">
        <v>8</v>
      </c>
      <c r="G4" s="38">
        <v>8</v>
      </c>
      <c r="H4" s="12">
        <f>SUM(D4:G4)</f>
        <v>32</v>
      </c>
    </row>
    <row r="5" spans="1:10" x14ac:dyDescent="0.2">
      <c r="A5" s="43" t="s">
        <v>24</v>
      </c>
      <c r="B5" s="43"/>
      <c r="C5" s="43"/>
      <c r="D5" s="38">
        <v>0</v>
      </c>
      <c r="E5" s="38">
        <v>40</v>
      </c>
      <c r="F5" s="38">
        <v>6</v>
      </c>
      <c r="G5" s="38">
        <v>6</v>
      </c>
      <c r="H5" s="12">
        <f t="shared" ref="H5:H11" si="0">SUM(D5:G5)</f>
        <v>52</v>
      </c>
    </row>
    <row r="6" spans="1:10" x14ac:dyDescent="0.2">
      <c r="A6" s="43" t="s">
        <v>25</v>
      </c>
      <c r="B6" s="43"/>
      <c r="C6" s="43"/>
      <c r="D6" s="38">
        <v>0</v>
      </c>
      <c r="E6" s="38">
        <v>32</v>
      </c>
      <c r="F6" s="38">
        <v>8</v>
      </c>
      <c r="G6" s="38">
        <v>8</v>
      </c>
      <c r="H6" s="12">
        <f t="shared" si="0"/>
        <v>48</v>
      </c>
    </row>
    <row r="7" spans="1:10" x14ac:dyDescent="0.2">
      <c r="A7" s="43" t="s">
        <v>26</v>
      </c>
      <c r="B7" s="43"/>
      <c r="C7" s="43"/>
      <c r="D7" s="38">
        <v>0</v>
      </c>
      <c r="E7" s="38">
        <v>40</v>
      </c>
      <c r="F7" s="38">
        <v>10</v>
      </c>
      <c r="G7" s="38">
        <v>10</v>
      </c>
      <c r="H7" s="12">
        <f t="shared" si="0"/>
        <v>60</v>
      </c>
    </row>
    <row r="8" spans="1:10" x14ac:dyDescent="0.2">
      <c r="A8" s="43" t="s">
        <v>27</v>
      </c>
      <c r="B8" s="43"/>
      <c r="C8" s="43"/>
      <c r="D8" s="38">
        <v>0</v>
      </c>
      <c r="E8" s="38">
        <v>16</v>
      </c>
      <c r="F8" s="38">
        <v>6</v>
      </c>
      <c r="G8" s="38">
        <v>6</v>
      </c>
      <c r="H8" s="12">
        <f t="shared" si="0"/>
        <v>28</v>
      </c>
    </row>
    <row r="9" spans="1:10" x14ac:dyDescent="0.2">
      <c r="A9" s="43" t="s">
        <v>28</v>
      </c>
      <c r="B9" s="43"/>
      <c r="C9" s="43"/>
      <c r="D9" s="38">
        <v>0</v>
      </c>
      <c r="E9" s="38">
        <v>24</v>
      </c>
      <c r="F9" s="38">
        <v>6</v>
      </c>
      <c r="G9" s="38">
        <v>6</v>
      </c>
      <c r="H9" s="12">
        <f t="shared" si="0"/>
        <v>36</v>
      </c>
    </row>
    <row r="10" spans="1:10" x14ac:dyDescent="0.2">
      <c r="A10" s="43" t="s">
        <v>29</v>
      </c>
      <c r="B10" s="43"/>
      <c r="C10" s="43"/>
      <c r="D10" s="38">
        <v>0</v>
      </c>
      <c r="E10" s="38">
        <v>40</v>
      </c>
      <c r="F10" s="38">
        <v>8</v>
      </c>
      <c r="G10" s="38">
        <v>8</v>
      </c>
      <c r="H10" s="12">
        <f t="shared" si="0"/>
        <v>56</v>
      </c>
    </row>
    <row r="11" spans="1:10" x14ac:dyDescent="0.2">
      <c r="A11" s="43" t="s">
        <v>30</v>
      </c>
      <c r="B11" s="43"/>
      <c r="C11" s="43"/>
      <c r="D11" s="38">
        <v>0</v>
      </c>
      <c r="E11" s="38">
        <v>32</v>
      </c>
      <c r="F11" s="38">
        <v>8</v>
      </c>
      <c r="G11" s="38">
        <v>8</v>
      </c>
      <c r="H11" s="12">
        <f t="shared" si="0"/>
        <v>48</v>
      </c>
    </row>
  </sheetData>
  <mergeCells count="9">
    <mergeCell ref="A3:C3"/>
    <mergeCell ref="A4:C4"/>
    <mergeCell ref="A5:C5"/>
    <mergeCell ref="A6:C6"/>
    <mergeCell ref="A11:C11"/>
    <mergeCell ref="A7:C7"/>
    <mergeCell ref="A8:C8"/>
    <mergeCell ref="A9:C9"/>
    <mergeCell ref="A10:C10"/>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workbookViewId="0">
      <selection activeCell="H11" sqref="H11"/>
    </sheetView>
  </sheetViews>
  <sheetFormatPr defaultRowHeight="12.75" x14ac:dyDescent="0.2"/>
  <cols>
    <col min="1" max="3" width="9.42578125" style="7" customWidth="1"/>
    <col min="4" max="7" width="8.85546875" style="7" customWidth="1"/>
    <col min="8" max="8" width="9.42578125" style="7" customWidth="1"/>
    <col min="9" max="16384" width="9.140625" style="7"/>
  </cols>
  <sheetData>
    <row r="1" spans="1:10" ht="15.75" x14ac:dyDescent="0.25">
      <c r="A1" s="13" t="s">
        <v>0</v>
      </c>
      <c r="B1" s="8"/>
      <c r="C1" s="8"/>
      <c r="D1" s="8"/>
      <c r="E1" s="4"/>
      <c r="F1" s="4"/>
      <c r="G1" s="4"/>
      <c r="H1" s="4"/>
    </row>
    <row r="2" spans="1:10" ht="15.75" x14ac:dyDescent="0.25">
      <c r="A2" s="4"/>
      <c r="B2" s="3"/>
      <c r="C2" s="3"/>
      <c r="D2" s="3"/>
      <c r="E2" s="3"/>
      <c r="F2" s="3"/>
      <c r="G2" s="3"/>
      <c r="H2" s="3"/>
      <c r="I2" s="3"/>
      <c r="J2" s="3"/>
    </row>
    <row r="3" spans="1:10" s="6" customFormat="1" x14ac:dyDescent="0.2">
      <c r="A3" s="42"/>
      <c r="B3" s="42"/>
      <c r="C3" s="42"/>
      <c r="D3" s="9" t="s">
        <v>7</v>
      </c>
      <c r="E3" s="10" t="s">
        <v>8</v>
      </c>
      <c r="F3" s="10" t="s">
        <v>9</v>
      </c>
      <c r="G3" s="10" t="s">
        <v>10</v>
      </c>
      <c r="H3" s="11" t="s">
        <v>11</v>
      </c>
    </row>
    <row r="4" spans="1:10" x14ac:dyDescent="0.2">
      <c r="A4" s="43" t="s">
        <v>23</v>
      </c>
      <c r="B4" s="43"/>
      <c r="C4" s="43"/>
      <c r="D4" s="40">
        <v>0</v>
      </c>
      <c r="E4" s="40">
        <v>16</v>
      </c>
      <c r="F4" s="40">
        <v>8.8000000000000007</v>
      </c>
      <c r="G4" s="40">
        <v>6</v>
      </c>
      <c r="H4" s="12">
        <f>SUM(D4:G4)</f>
        <v>30.8</v>
      </c>
    </row>
    <row r="5" spans="1:10" x14ac:dyDescent="0.2">
      <c r="A5" s="43" t="s">
        <v>24</v>
      </c>
      <c r="B5" s="43"/>
      <c r="C5" s="43"/>
      <c r="D5" s="40">
        <v>0</v>
      </c>
      <c r="E5" s="40">
        <v>32</v>
      </c>
      <c r="F5" s="40">
        <v>7.8</v>
      </c>
      <c r="G5" s="40">
        <v>6</v>
      </c>
      <c r="H5" s="12">
        <f t="shared" ref="H5:H11" si="0">SUM(D5:G5)</f>
        <v>45.8</v>
      </c>
    </row>
    <row r="6" spans="1:10" x14ac:dyDescent="0.2">
      <c r="A6" s="43" t="s">
        <v>25</v>
      </c>
      <c r="B6" s="43"/>
      <c r="C6" s="43"/>
      <c r="D6" s="40">
        <v>0</v>
      </c>
      <c r="E6" s="40">
        <v>37.6</v>
      </c>
      <c r="F6" s="40">
        <v>8.4</v>
      </c>
      <c r="G6" s="40">
        <v>9.6</v>
      </c>
      <c r="H6" s="12">
        <f t="shared" si="0"/>
        <v>55.6</v>
      </c>
    </row>
    <row r="7" spans="1:10" x14ac:dyDescent="0.2">
      <c r="A7" s="43" t="s">
        <v>26</v>
      </c>
      <c r="B7" s="43"/>
      <c r="C7" s="43"/>
      <c r="D7" s="40">
        <v>0</v>
      </c>
      <c r="E7" s="40">
        <v>8</v>
      </c>
      <c r="F7" s="40">
        <v>8</v>
      </c>
      <c r="G7" s="40">
        <v>5.8</v>
      </c>
      <c r="H7" s="12">
        <f t="shared" si="0"/>
        <v>21.8</v>
      </c>
    </row>
    <row r="8" spans="1:10" x14ac:dyDescent="0.2">
      <c r="A8" s="43" t="s">
        <v>27</v>
      </c>
      <c r="B8" s="43"/>
      <c r="C8" s="43"/>
      <c r="D8" s="40">
        <v>0</v>
      </c>
      <c r="E8" s="40">
        <v>32.799999999999997</v>
      </c>
      <c r="F8" s="40">
        <v>8</v>
      </c>
      <c r="G8" s="40">
        <v>9.8000000000000007</v>
      </c>
      <c r="H8" s="12">
        <f t="shared" si="0"/>
        <v>50.599999999999994</v>
      </c>
    </row>
    <row r="9" spans="1:10" x14ac:dyDescent="0.2">
      <c r="A9" s="43" t="s">
        <v>28</v>
      </c>
      <c r="B9" s="43"/>
      <c r="C9" s="43"/>
      <c r="D9" s="40">
        <v>0</v>
      </c>
      <c r="E9" s="40">
        <v>33.6</v>
      </c>
      <c r="F9" s="40">
        <v>6</v>
      </c>
      <c r="G9" s="40">
        <v>8.6</v>
      </c>
      <c r="H9" s="12">
        <f t="shared" si="0"/>
        <v>48.2</v>
      </c>
    </row>
    <row r="10" spans="1:10" x14ac:dyDescent="0.2">
      <c r="A10" s="43" t="s">
        <v>29</v>
      </c>
      <c r="B10" s="43"/>
      <c r="C10" s="43"/>
      <c r="D10" s="40">
        <v>0</v>
      </c>
      <c r="E10" s="40">
        <v>36</v>
      </c>
      <c r="F10" s="40">
        <v>9.6</v>
      </c>
      <c r="G10" s="40">
        <v>9</v>
      </c>
      <c r="H10" s="12">
        <f t="shared" si="0"/>
        <v>54.6</v>
      </c>
    </row>
    <row r="11" spans="1:10" x14ac:dyDescent="0.2">
      <c r="A11" s="43" t="s">
        <v>30</v>
      </c>
      <c r="B11" s="43"/>
      <c r="C11" s="43"/>
      <c r="D11" s="40">
        <v>0</v>
      </c>
      <c r="E11" s="40">
        <v>38.4</v>
      </c>
      <c r="F11" s="40">
        <v>9.4</v>
      </c>
      <c r="G11" s="40">
        <v>9.6</v>
      </c>
      <c r="H11" s="12">
        <f t="shared" si="0"/>
        <v>57.4</v>
      </c>
    </row>
  </sheetData>
  <mergeCells count="9">
    <mergeCell ref="A3:C3"/>
    <mergeCell ref="A4:C4"/>
    <mergeCell ref="A5:C5"/>
    <mergeCell ref="A6:C6"/>
    <mergeCell ref="A11:C11"/>
    <mergeCell ref="A7:C7"/>
    <mergeCell ref="A8:C8"/>
    <mergeCell ref="A9:C9"/>
    <mergeCell ref="A10:C1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11"/>
  <sheetViews>
    <sheetView workbookViewId="0">
      <selection activeCell="K39" sqref="K39"/>
    </sheetView>
  </sheetViews>
  <sheetFormatPr defaultRowHeight="12.75" x14ac:dyDescent="0.2"/>
  <sheetData>
    <row r="1" spans="1:9" ht="15.75" x14ac:dyDescent="0.25">
      <c r="A1" s="13" t="s">
        <v>0</v>
      </c>
      <c r="B1" s="8"/>
      <c r="C1" s="8"/>
      <c r="D1" s="8"/>
      <c r="E1" s="4"/>
      <c r="F1" s="4"/>
      <c r="G1" s="4"/>
      <c r="H1" s="4"/>
      <c r="I1" s="7"/>
    </row>
    <row r="2" spans="1:9" ht="15.75" x14ac:dyDescent="0.25">
      <c r="A2" s="4"/>
      <c r="B2" s="3"/>
      <c r="C2" s="3"/>
      <c r="D2" s="3"/>
      <c r="E2" s="3"/>
      <c r="F2" s="3"/>
      <c r="G2" s="3"/>
      <c r="H2" s="3"/>
      <c r="I2" s="3"/>
    </row>
    <row r="3" spans="1:9" x14ac:dyDescent="0.2">
      <c r="A3" s="42"/>
      <c r="B3" s="42"/>
      <c r="C3" s="42"/>
      <c r="D3" s="9" t="s">
        <v>7</v>
      </c>
      <c r="E3" s="10" t="s">
        <v>8</v>
      </c>
      <c r="F3" s="10" t="s">
        <v>9</v>
      </c>
      <c r="G3" s="10" t="s">
        <v>10</v>
      </c>
      <c r="H3" s="11" t="s">
        <v>11</v>
      </c>
      <c r="I3" s="6"/>
    </row>
    <row r="4" spans="1:9" x14ac:dyDescent="0.2">
      <c r="A4" s="43" t="s">
        <v>23</v>
      </c>
      <c r="B4" s="43"/>
      <c r="C4" s="43"/>
      <c r="D4" s="39">
        <v>11.2</v>
      </c>
      <c r="E4" s="39">
        <v>20</v>
      </c>
      <c r="F4" s="39">
        <v>2</v>
      </c>
      <c r="G4" s="39">
        <v>8</v>
      </c>
      <c r="H4" s="12">
        <f>SUM(E4:G4)</f>
        <v>30</v>
      </c>
      <c r="I4" s="7"/>
    </row>
    <row r="5" spans="1:9" x14ac:dyDescent="0.2">
      <c r="A5" s="43" t="s">
        <v>24</v>
      </c>
      <c r="B5" s="43"/>
      <c r="C5" s="43"/>
      <c r="D5" s="39">
        <v>24</v>
      </c>
      <c r="E5" s="39">
        <v>12</v>
      </c>
      <c r="F5" s="39">
        <v>7</v>
      </c>
      <c r="G5" s="39">
        <v>2</v>
      </c>
      <c r="H5" s="12">
        <f t="shared" ref="H5:H11" si="0">SUM(E5:G5)</f>
        <v>21</v>
      </c>
      <c r="I5" s="7"/>
    </row>
    <row r="6" spans="1:9" x14ac:dyDescent="0.2">
      <c r="A6" s="43" t="s">
        <v>25</v>
      </c>
      <c r="B6" s="43"/>
      <c r="C6" s="43"/>
      <c r="D6" s="39">
        <v>16</v>
      </c>
      <c r="E6" s="39">
        <v>11.2</v>
      </c>
      <c r="F6" s="39">
        <v>2.8</v>
      </c>
      <c r="G6" s="39">
        <v>4</v>
      </c>
      <c r="H6" s="12">
        <f t="shared" si="0"/>
        <v>18</v>
      </c>
      <c r="I6" s="7"/>
    </row>
    <row r="7" spans="1:9" x14ac:dyDescent="0.2">
      <c r="A7" s="43" t="s">
        <v>26</v>
      </c>
      <c r="B7" s="43"/>
      <c r="C7" s="43"/>
      <c r="D7" s="39">
        <v>35.200000000000003</v>
      </c>
      <c r="E7" s="39">
        <v>35.200000000000003</v>
      </c>
      <c r="F7" s="39">
        <v>9.1999999999999993</v>
      </c>
      <c r="G7" s="39">
        <v>9</v>
      </c>
      <c r="H7" s="12">
        <f t="shared" si="0"/>
        <v>53.400000000000006</v>
      </c>
      <c r="I7" s="7"/>
    </row>
    <row r="8" spans="1:9" x14ac:dyDescent="0.2">
      <c r="A8" s="43" t="s">
        <v>27</v>
      </c>
      <c r="B8" s="43"/>
      <c r="C8" s="43"/>
      <c r="D8" s="39">
        <v>16</v>
      </c>
      <c r="E8" s="39">
        <v>24</v>
      </c>
      <c r="F8" s="39">
        <v>6.8</v>
      </c>
      <c r="G8" s="39">
        <v>4.8</v>
      </c>
      <c r="H8" s="12">
        <f t="shared" si="0"/>
        <v>35.6</v>
      </c>
      <c r="I8" s="7"/>
    </row>
    <row r="9" spans="1:9" x14ac:dyDescent="0.2">
      <c r="A9" s="43" t="s">
        <v>28</v>
      </c>
      <c r="B9" s="43"/>
      <c r="C9" s="43"/>
      <c r="D9" s="39">
        <v>24</v>
      </c>
      <c r="E9" s="39">
        <v>16</v>
      </c>
      <c r="F9" s="39">
        <v>3</v>
      </c>
      <c r="G9" s="39">
        <v>4</v>
      </c>
      <c r="H9" s="12">
        <f t="shared" si="0"/>
        <v>23</v>
      </c>
      <c r="I9" s="7"/>
    </row>
    <row r="10" spans="1:9" x14ac:dyDescent="0.2">
      <c r="A10" s="43" t="s">
        <v>29</v>
      </c>
      <c r="B10" s="43"/>
      <c r="C10" s="43"/>
      <c r="D10" s="39">
        <v>24</v>
      </c>
      <c r="E10" s="39">
        <v>32</v>
      </c>
      <c r="F10" s="39">
        <v>8</v>
      </c>
      <c r="G10" s="39">
        <v>8</v>
      </c>
      <c r="H10" s="12">
        <f t="shared" si="0"/>
        <v>48</v>
      </c>
      <c r="I10" s="7"/>
    </row>
    <row r="11" spans="1:9" x14ac:dyDescent="0.2">
      <c r="A11" s="43" t="s">
        <v>30</v>
      </c>
      <c r="B11" s="43"/>
      <c r="C11" s="43"/>
      <c r="D11" s="39">
        <v>20</v>
      </c>
      <c r="E11" s="39">
        <v>20</v>
      </c>
      <c r="F11" s="39">
        <v>5.6</v>
      </c>
      <c r="G11" s="39">
        <v>6</v>
      </c>
      <c r="H11" s="12">
        <f t="shared" si="0"/>
        <v>31.6</v>
      </c>
    </row>
  </sheetData>
  <mergeCells count="9">
    <mergeCell ref="A3:C3"/>
    <mergeCell ref="A4:C4"/>
    <mergeCell ref="A5:C5"/>
    <mergeCell ref="A11:C11"/>
    <mergeCell ref="A6:C6"/>
    <mergeCell ref="A7:C7"/>
    <mergeCell ref="A8:C8"/>
    <mergeCell ref="A9:C9"/>
    <mergeCell ref="A10:C10"/>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57"/>
  <sheetViews>
    <sheetView workbookViewId="0">
      <selection activeCell="A57" sqref="A57"/>
    </sheetView>
  </sheetViews>
  <sheetFormatPr defaultRowHeight="12.75" x14ac:dyDescent="0.2"/>
  <cols>
    <col min="1" max="1" width="20.7109375" style="49" customWidth="1"/>
    <col min="2" max="13" width="9.5703125" style="49" customWidth="1"/>
    <col min="14" max="16384" width="9.140625" style="49"/>
  </cols>
  <sheetData>
    <row r="1" spans="1:10" ht="15.75" customHeight="1" x14ac:dyDescent="0.25">
      <c r="A1" s="47" t="s">
        <v>32</v>
      </c>
      <c r="B1" s="47"/>
      <c r="C1" s="47"/>
      <c r="D1" s="47"/>
      <c r="E1" s="47"/>
      <c r="F1" s="47"/>
      <c r="G1" s="47"/>
      <c r="H1" s="47"/>
      <c r="I1" s="47"/>
      <c r="J1" s="48"/>
    </row>
    <row r="2" spans="1:10" ht="15.75" x14ac:dyDescent="0.25">
      <c r="A2" s="50" t="s">
        <v>31</v>
      </c>
      <c r="B2" s="50"/>
      <c r="C2" s="50"/>
      <c r="D2" s="50"/>
      <c r="E2" s="50"/>
      <c r="F2" s="50"/>
      <c r="G2" s="50"/>
      <c r="H2" s="50"/>
      <c r="I2" s="50"/>
      <c r="J2" s="51"/>
    </row>
    <row r="3" spans="1:10" x14ac:dyDescent="0.2">
      <c r="A3" s="52" t="s">
        <v>33</v>
      </c>
      <c r="B3" s="53"/>
      <c r="C3" s="53"/>
      <c r="D3" s="53"/>
    </row>
    <row r="4" spans="1:10" ht="15" customHeight="1" x14ac:dyDescent="0.2">
      <c r="A4" s="52" t="s">
        <v>34</v>
      </c>
      <c r="B4" s="54"/>
      <c r="C4" s="54"/>
      <c r="D4" s="54"/>
      <c r="E4" s="55"/>
    </row>
    <row r="5" spans="1:10" ht="18" customHeight="1" x14ac:dyDescent="0.25">
      <c r="A5" s="56" t="s">
        <v>35</v>
      </c>
      <c r="D5" s="57"/>
      <c r="E5" s="55"/>
    </row>
    <row r="6" spans="1:10" ht="27.75" customHeight="1" x14ac:dyDescent="0.25">
      <c r="A6" s="56"/>
      <c r="B6" s="58"/>
      <c r="D6" s="57"/>
      <c r="E6" s="55"/>
    </row>
    <row r="7" spans="1:10" ht="15" customHeight="1" x14ac:dyDescent="0.2"/>
    <row r="8" spans="1:10" ht="15" customHeight="1" x14ac:dyDescent="0.2"/>
    <row r="9" spans="1:10" ht="15" customHeight="1" x14ac:dyDescent="0.25">
      <c r="B9" s="59"/>
    </row>
    <row r="10" spans="1:10" ht="15" customHeight="1" x14ac:dyDescent="0.25">
      <c r="B10" s="59"/>
    </row>
    <row r="11" spans="1:10" ht="15" customHeight="1" x14ac:dyDescent="0.25">
      <c r="B11" s="59"/>
    </row>
    <row r="12" spans="1:10" ht="15" customHeight="1" x14ac:dyDescent="0.25">
      <c r="B12" s="59"/>
    </row>
    <row r="13" spans="1:10" ht="15" customHeight="1" x14ac:dyDescent="0.2"/>
    <row r="14" spans="1:10" ht="15" customHeight="1" x14ac:dyDescent="0.2"/>
    <row r="15" spans="1:10" ht="15" customHeight="1" x14ac:dyDescent="0.2"/>
    <row r="16" spans="1:10" ht="11.25" customHeight="1" thickBot="1" x14ac:dyDescent="0.25"/>
    <row r="17" spans="1:13" s="60" customFormat="1" ht="13.5" thickBot="1" x14ac:dyDescent="0.25">
      <c r="B17" s="61" t="s">
        <v>36</v>
      </c>
      <c r="C17" s="62"/>
      <c r="D17" s="63"/>
      <c r="E17" s="61" t="s">
        <v>37</v>
      </c>
      <c r="F17" s="62"/>
      <c r="G17" s="63"/>
      <c r="H17" s="61" t="s">
        <v>38</v>
      </c>
      <c r="I17" s="62"/>
      <c r="J17" s="63"/>
      <c r="K17" s="61" t="s">
        <v>39</v>
      </c>
      <c r="L17" s="62"/>
      <c r="M17" s="63"/>
    </row>
    <row r="18" spans="1:13" s="60" customFormat="1" ht="112.5" customHeight="1" x14ac:dyDescent="0.2">
      <c r="B18" s="64" t="s">
        <v>45</v>
      </c>
      <c r="C18" s="65"/>
      <c r="D18" s="66"/>
      <c r="E18" s="67" t="s">
        <v>40</v>
      </c>
      <c r="F18" s="65"/>
      <c r="G18" s="66"/>
      <c r="H18" s="67" t="s">
        <v>41</v>
      </c>
      <c r="I18" s="65"/>
      <c r="J18" s="66"/>
      <c r="K18" s="67" t="s">
        <v>42</v>
      </c>
      <c r="L18" s="65"/>
      <c r="M18" s="66"/>
    </row>
    <row r="19" spans="1:13" s="72" customFormat="1" ht="11.25" customHeight="1" x14ac:dyDescent="0.2">
      <c r="A19" s="68"/>
      <c r="B19" s="69" t="s">
        <v>43</v>
      </c>
      <c r="C19" s="70"/>
      <c r="D19" s="71"/>
      <c r="E19" s="69" t="s">
        <v>43</v>
      </c>
      <c r="F19" s="70"/>
      <c r="G19" s="71"/>
      <c r="H19" s="69" t="s">
        <v>43</v>
      </c>
      <c r="I19" s="70"/>
      <c r="J19" s="71"/>
      <c r="K19" s="69" t="s">
        <v>43</v>
      </c>
      <c r="L19" s="70"/>
      <c r="M19" s="71"/>
    </row>
    <row r="20" spans="1:13" s="72" customFormat="1" ht="11.25" customHeight="1" x14ac:dyDescent="0.2">
      <c r="A20" s="73" t="s">
        <v>23</v>
      </c>
      <c r="B20" s="74"/>
      <c r="C20" s="75"/>
      <c r="D20" s="76"/>
      <c r="E20" s="74"/>
      <c r="F20" s="75"/>
      <c r="G20" s="76"/>
      <c r="H20" s="74"/>
      <c r="I20" s="75"/>
      <c r="J20" s="76"/>
      <c r="K20" s="74"/>
      <c r="L20" s="75"/>
      <c r="M20" s="76"/>
    </row>
    <row r="21" spans="1:13" s="72" customFormat="1" x14ac:dyDescent="0.2">
      <c r="A21" s="73" t="s">
        <v>24</v>
      </c>
      <c r="B21" s="74"/>
      <c r="C21" s="75"/>
      <c r="D21" s="76"/>
      <c r="E21" s="74"/>
      <c r="F21" s="75"/>
      <c r="G21" s="76"/>
      <c r="H21" s="74"/>
      <c r="I21" s="75"/>
      <c r="J21" s="76"/>
      <c r="K21" s="74"/>
      <c r="L21" s="75"/>
      <c r="M21" s="76"/>
    </row>
    <row r="22" spans="1:13" s="72" customFormat="1" x14ac:dyDescent="0.2">
      <c r="A22" s="73" t="s">
        <v>25</v>
      </c>
      <c r="B22" s="74"/>
      <c r="C22" s="75"/>
      <c r="D22" s="76"/>
      <c r="E22" s="74"/>
      <c r="F22" s="75"/>
      <c r="G22" s="76"/>
      <c r="H22" s="74"/>
      <c r="I22" s="75"/>
      <c r="J22" s="76"/>
      <c r="K22" s="74"/>
      <c r="L22" s="75"/>
      <c r="M22" s="76"/>
    </row>
    <row r="23" spans="1:13" s="72" customFormat="1" x14ac:dyDescent="0.2">
      <c r="A23" s="73" t="s">
        <v>26</v>
      </c>
      <c r="B23" s="74"/>
      <c r="C23" s="75"/>
      <c r="D23" s="76"/>
      <c r="E23" s="74"/>
      <c r="F23" s="75"/>
      <c r="G23" s="76"/>
      <c r="H23" s="74"/>
      <c r="I23" s="75"/>
      <c r="J23" s="76"/>
      <c r="K23" s="74"/>
      <c r="L23" s="75"/>
      <c r="M23" s="76"/>
    </row>
    <row r="24" spans="1:13" s="72" customFormat="1" x14ac:dyDescent="0.2">
      <c r="A24" s="73" t="s">
        <v>27</v>
      </c>
      <c r="B24" s="74"/>
      <c r="C24" s="75"/>
      <c r="D24" s="76"/>
      <c r="E24" s="74"/>
      <c r="F24" s="75"/>
      <c r="G24" s="76"/>
      <c r="H24" s="74"/>
      <c r="I24" s="75"/>
      <c r="J24" s="76"/>
      <c r="K24" s="74"/>
      <c r="L24" s="75"/>
      <c r="M24" s="76"/>
    </row>
    <row r="25" spans="1:13" s="72" customFormat="1" x14ac:dyDescent="0.2">
      <c r="A25" s="77" t="s">
        <v>28</v>
      </c>
      <c r="B25" s="74"/>
      <c r="C25" s="75"/>
      <c r="D25" s="76"/>
      <c r="E25" s="78"/>
      <c r="F25" s="79"/>
      <c r="G25" s="80"/>
      <c r="H25" s="78"/>
      <c r="I25" s="79"/>
      <c r="J25" s="80"/>
      <c r="K25" s="78"/>
      <c r="L25" s="79"/>
      <c r="M25" s="80"/>
    </row>
    <row r="26" spans="1:13" s="72" customFormat="1" x14ac:dyDescent="0.2">
      <c r="A26" s="77" t="s">
        <v>29</v>
      </c>
      <c r="B26" s="74"/>
      <c r="C26" s="75"/>
      <c r="D26" s="76"/>
      <c r="E26" s="74"/>
      <c r="F26" s="75"/>
      <c r="G26" s="76"/>
      <c r="H26" s="74"/>
      <c r="I26" s="75"/>
      <c r="J26" s="76"/>
      <c r="K26" s="74"/>
      <c r="L26" s="75"/>
      <c r="M26" s="76"/>
    </row>
    <row r="27" spans="1:13" s="72" customFormat="1" x14ac:dyDescent="0.2">
      <c r="A27" s="77" t="s">
        <v>30</v>
      </c>
      <c r="B27" s="74"/>
      <c r="C27" s="75"/>
      <c r="D27" s="76"/>
      <c r="E27" s="74"/>
      <c r="F27" s="75"/>
      <c r="G27" s="76"/>
      <c r="H27" s="74"/>
      <c r="I27" s="75"/>
      <c r="J27" s="76"/>
      <c r="K27" s="74"/>
      <c r="L27" s="75"/>
      <c r="M27" s="76"/>
    </row>
    <row r="28" spans="1:13" s="82" customFormat="1" ht="7.5" customHeight="1" x14ac:dyDescent="0.2">
      <c r="A28" s="81"/>
      <c r="B28" s="81"/>
      <c r="C28" s="81"/>
      <c r="D28" s="81"/>
      <c r="E28" s="81"/>
      <c r="F28" s="81"/>
      <c r="G28" s="81"/>
      <c r="H28" s="81"/>
      <c r="I28" s="81"/>
      <c r="J28" s="81"/>
      <c r="K28" s="81"/>
      <c r="L28" s="81"/>
      <c r="M28" s="81"/>
    </row>
    <row r="29" spans="1:13" s="83" customFormat="1" ht="6.75" customHeight="1" x14ac:dyDescent="0.2"/>
    <row r="31" spans="1:13" x14ac:dyDescent="0.2">
      <c r="A31" s="84"/>
      <c r="G31" s="85"/>
      <c r="H31" s="85"/>
    </row>
    <row r="32" spans="1:13" x14ac:dyDescent="0.2">
      <c r="A32" s="86" t="s">
        <v>44</v>
      </c>
      <c r="G32" s="85"/>
      <c r="H32" s="85"/>
      <c r="I32" s="85"/>
      <c r="J32" s="85"/>
    </row>
    <row r="33" spans="1:13" x14ac:dyDescent="0.2">
      <c r="A33" s="87"/>
      <c r="B33" s="87"/>
      <c r="C33" s="87"/>
      <c r="G33" s="85"/>
      <c r="H33" s="85"/>
      <c r="I33" s="85"/>
      <c r="J33" s="85"/>
    </row>
    <row r="34" spans="1:13" x14ac:dyDescent="0.2">
      <c r="A34" s="87"/>
      <c r="B34" s="87"/>
      <c r="C34" s="87"/>
      <c r="G34" s="85"/>
      <c r="H34" s="85"/>
      <c r="I34" s="85"/>
      <c r="J34" s="85"/>
    </row>
    <row r="35" spans="1:13" x14ac:dyDescent="0.2">
      <c r="A35" s="87"/>
      <c r="B35" s="87"/>
      <c r="C35" s="87"/>
      <c r="G35" s="85"/>
      <c r="H35" s="85"/>
      <c r="I35" s="85"/>
      <c r="J35" s="85"/>
    </row>
    <row r="36" spans="1:13" x14ac:dyDescent="0.2">
      <c r="A36" s="87"/>
      <c r="B36" s="87"/>
      <c r="C36" s="87"/>
      <c r="G36" s="85"/>
      <c r="H36" s="85"/>
      <c r="I36" s="85"/>
      <c r="J36" s="85"/>
    </row>
    <row r="37" spans="1:13" x14ac:dyDescent="0.2">
      <c r="A37" s="87"/>
      <c r="B37" s="87"/>
      <c r="C37" s="87"/>
      <c r="G37" s="85"/>
      <c r="H37" s="85"/>
      <c r="I37" s="85"/>
      <c r="J37" s="85"/>
    </row>
    <row r="38" spans="1:13" x14ac:dyDescent="0.2">
      <c r="A38" s="87"/>
      <c r="B38" s="87"/>
      <c r="C38" s="87"/>
      <c r="G38" s="85"/>
      <c r="H38" s="85"/>
      <c r="I38" s="85"/>
      <c r="J38" s="85"/>
    </row>
    <row r="39" spans="1:13" x14ac:dyDescent="0.2">
      <c r="A39" s="87"/>
      <c r="B39" s="87"/>
      <c r="C39" s="87"/>
      <c r="G39" s="85"/>
      <c r="H39" s="85"/>
      <c r="I39" s="85"/>
      <c r="J39" s="85"/>
    </row>
    <row r="40" spans="1:13" x14ac:dyDescent="0.2">
      <c r="A40" s="88"/>
      <c r="B40" s="88"/>
      <c r="I40" s="85"/>
      <c r="J40" s="85"/>
      <c r="K40" s="85"/>
      <c r="L40" s="85"/>
      <c r="M40" s="85"/>
    </row>
    <row r="41" spans="1:13" x14ac:dyDescent="0.2">
      <c r="A41" s="88"/>
      <c r="B41" s="88"/>
      <c r="L41" s="85"/>
      <c r="M41" s="85"/>
    </row>
    <row r="42" spans="1:13" x14ac:dyDescent="0.2">
      <c r="A42" s="88"/>
      <c r="B42" s="88"/>
      <c r="L42" s="85"/>
      <c r="M42" s="85"/>
    </row>
    <row r="43" spans="1:13" x14ac:dyDescent="0.2">
      <c r="A43" s="88"/>
      <c r="B43" s="88"/>
      <c r="L43" s="85"/>
      <c r="M43" s="85"/>
    </row>
    <row r="44" spans="1:13" x14ac:dyDescent="0.2">
      <c r="L44" s="85"/>
      <c r="M44" s="85"/>
    </row>
    <row r="57" spans="1:1" x14ac:dyDescent="0.2">
      <c r="A57" s="89"/>
    </row>
  </sheetData>
  <mergeCells count="48">
    <mergeCell ref="B26:D26"/>
    <mergeCell ref="E26:G26"/>
    <mergeCell ref="H26:J26"/>
    <mergeCell ref="K26:M26"/>
    <mergeCell ref="B27:D27"/>
    <mergeCell ref="E27:G27"/>
    <mergeCell ref="H27:J27"/>
    <mergeCell ref="K27:M27"/>
    <mergeCell ref="B24:D24"/>
    <mergeCell ref="E24:G24"/>
    <mergeCell ref="H24:J24"/>
    <mergeCell ref="K24:M24"/>
    <mergeCell ref="B25:D25"/>
    <mergeCell ref="E25:G25"/>
    <mergeCell ref="H25:J25"/>
    <mergeCell ref="K25:M25"/>
    <mergeCell ref="B22:D22"/>
    <mergeCell ref="E22:G22"/>
    <mergeCell ref="H22:J22"/>
    <mergeCell ref="K22:M22"/>
    <mergeCell ref="B23:D23"/>
    <mergeCell ref="E23:G23"/>
    <mergeCell ref="H23:J23"/>
    <mergeCell ref="K23:M23"/>
    <mergeCell ref="B20:D20"/>
    <mergeCell ref="E20:G20"/>
    <mergeCell ref="H20:J20"/>
    <mergeCell ref="K20:M20"/>
    <mergeCell ref="B21:D21"/>
    <mergeCell ref="E21:G21"/>
    <mergeCell ref="H21:J21"/>
    <mergeCell ref="K21:M21"/>
    <mergeCell ref="K17:M17"/>
    <mergeCell ref="B18:D18"/>
    <mergeCell ref="E18:G18"/>
    <mergeCell ref="H18:J18"/>
    <mergeCell ref="K18:M18"/>
    <mergeCell ref="B19:D19"/>
    <mergeCell ref="E19:G19"/>
    <mergeCell ref="H19:J19"/>
    <mergeCell ref="K19:M19"/>
    <mergeCell ref="A1:I1"/>
    <mergeCell ref="A2:I2"/>
    <mergeCell ref="B3:D3"/>
    <mergeCell ref="B4:D4"/>
    <mergeCell ref="B17:D17"/>
    <mergeCell ref="E17:G17"/>
    <mergeCell ref="H17:J17"/>
  </mergeCells>
  <hyperlinks>
    <hyperlink ref="A5" location="Statements!A1" display="Non Disclosure"/>
  </hyperlink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5" r:id="rId3" name="Check Box 1">
              <controlPr defaultSize="0" autoFill="0" autoLine="0" autoPict="0">
                <anchor moveWithCells="1">
                  <from>
                    <xdr:col>0</xdr:col>
                    <xdr:colOff>133350</xdr:colOff>
                    <xdr:row>4</xdr:row>
                    <xdr:rowOff>209550</xdr:rowOff>
                  </from>
                  <to>
                    <xdr:col>7</xdr:col>
                    <xdr:colOff>190500</xdr:colOff>
                    <xdr:row>6</xdr:row>
                    <xdr:rowOff>19050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3"/>
  <sheetViews>
    <sheetView tabSelected="1" workbookViewId="0">
      <selection activeCell="K20" sqref="K20"/>
    </sheetView>
  </sheetViews>
  <sheetFormatPr defaultRowHeight="15" x14ac:dyDescent="0.2"/>
  <cols>
    <col min="1" max="1" width="33" style="17" customWidth="1"/>
    <col min="2" max="7" width="7.7109375" style="17" customWidth="1"/>
    <col min="8" max="9" width="7.5703125" style="17" customWidth="1"/>
    <col min="10" max="12" width="7.7109375" style="17" customWidth="1"/>
    <col min="13" max="16384" width="9.140625" style="17"/>
  </cols>
  <sheetData>
    <row r="1" spans="1:15" ht="15.75" x14ac:dyDescent="0.25">
      <c r="A1" s="14" t="s">
        <v>12</v>
      </c>
      <c r="B1" s="15"/>
      <c r="C1" s="14"/>
      <c r="D1" s="14"/>
      <c r="E1" s="14"/>
      <c r="F1" s="14"/>
      <c r="G1" s="14"/>
      <c r="H1" s="14"/>
      <c r="I1" s="16"/>
      <c r="J1" s="16"/>
    </row>
    <row r="2" spans="1:15" ht="6" customHeight="1" x14ac:dyDescent="0.25">
      <c r="A2" s="14"/>
      <c r="B2" s="15"/>
      <c r="C2" s="14"/>
      <c r="D2" s="14"/>
      <c r="E2" s="14"/>
      <c r="F2" s="14"/>
      <c r="G2" s="14"/>
      <c r="H2" s="14"/>
      <c r="I2" s="16"/>
      <c r="J2" s="16"/>
    </row>
    <row r="3" spans="1:15" ht="15.75" x14ac:dyDescent="0.25">
      <c r="A3" s="46" t="s">
        <v>31</v>
      </c>
      <c r="B3" s="46"/>
      <c r="C3" s="46"/>
      <c r="D3" s="46"/>
      <c r="E3" s="46"/>
      <c r="F3" s="46"/>
      <c r="G3" s="46"/>
      <c r="H3" s="46"/>
      <c r="I3" s="16"/>
      <c r="J3" s="16"/>
    </row>
    <row r="4" spans="1:15" x14ac:dyDescent="0.2">
      <c r="A4" s="15"/>
      <c r="B4" s="15"/>
      <c r="C4" s="15"/>
      <c r="D4" s="15"/>
      <c r="E4" s="15"/>
      <c r="F4" s="15"/>
      <c r="G4" s="18"/>
      <c r="H4" s="18"/>
      <c r="I4" s="19"/>
      <c r="J4" s="19"/>
    </row>
    <row r="5" spans="1:15" ht="15.75" x14ac:dyDescent="0.25">
      <c r="G5" s="44" t="s">
        <v>18</v>
      </c>
      <c r="H5" s="44"/>
      <c r="I5" s="20"/>
      <c r="J5" s="21"/>
      <c r="K5" s="45" t="s">
        <v>19</v>
      </c>
      <c r="L5" s="45"/>
      <c r="M5" s="21"/>
      <c r="N5" s="44" t="s">
        <v>20</v>
      </c>
      <c r="O5" s="44"/>
    </row>
    <row r="6" spans="1:15" s="25" customFormat="1" ht="135" customHeight="1" x14ac:dyDescent="0.2">
      <c r="A6" s="22"/>
      <c r="B6" s="23" t="s">
        <v>2</v>
      </c>
      <c r="C6" s="23" t="s">
        <v>3</v>
      </c>
      <c r="D6" s="23" t="s">
        <v>4</v>
      </c>
      <c r="E6" s="23" t="s">
        <v>5</v>
      </c>
      <c r="F6" s="23" t="s">
        <v>6</v>
      </c>
      <c r="G6" s="23" t="s">
        <v>13</v>
      </c>
      <c r="H6" s="35" t="s">
        <v>14</v>
      </c>
      <c r="J6" s="24" t="str">
        <f>F6</f>
        <v>Evaluator 5</v>
      </c>
      <c r="K6" s="23" t="s">
        <v>16</v>
      </c>
      <c r="L6" s="35" t="s">
        <v>15</v>
      </c>
      <c r="N6" s="23" t="s">
        <v>1</v>
      </c>
      <c r="O6" s="35" t="s">
        <v>17</v>
      </c>
    </row>
    <row r="7" spans="1:15" ht="16.5" customHeight="1" x14ac:dyDescent="0.2">
      <c r="A7" s="32" t="str">
        <f>'Evaluator 5'!A4:D4</f>
        <v>Acutraq Background Screening</v>
      </c>
      <c r="B7" s="26">
        <f>'Evaluator 1'!H4</f>
        <v>28.4</v>
      </c>
      <c r="C7" s="26">
        <f>'Evaluator 2'!H4</f>
        <v>31.6</v>
      </c>
      <c r="D7" s="26">
        <f>'Evaluator 3'!H4</f>
        <v>32</v>
      </c>
      <c r="E7" s="26">
        <f>'Evaluator 4'!H4</f>
        <v>30.8</v>
      </c>
      <c r="F7" s="26">
        <f>'Evaluator 5'!H4</f>
        <v>30</v>
      </c>
      <c r="G7" s="26">
        <f t="shared" ref="G7:G13" si="0">AVERAGE(B7:F7)</f>
        <v>30.560000000000002</v>
      </c>
      <c r="H7" s="41">
        <f>RANK(G7,$G$7:$G$14,0)</f>
        <v>7</v>
      </c>
      <c r="J7" s="28">
        <f>'Evaluator 5'!D4</f>
        <v>11.2</v>
      </c>
      <c r="K7" s="26">
        <f>AVERAGE(J7)</f>
        <v>11.2</v>
      </c>
      <c r="L7" s="41">
        <f>RANK(K7,$K$7:$K$14,0)</f>
        <v>8</v>
      </c>
      <c r="N7" s="29">
        <f>G7+K7</f>
        <v>41.760000000000005</v>
      </c>
      <c r="O7" s="41">
        <f>RANK(N7,$N$7:$N$14,0)</f>
        <v>8</v>
      </c>
    </row>
    <row r="8" spans="1:15" ht="16.5" customHeight="1" x14ac:dyDescent="0.2">
      <c r="A8" s="33" t="str">
        <f>'Evaluator 5'!A5:D5</f>
        <v>Castle Branch</v>
      </c>
      <c r="B8" s="26">
        <f>'Evaluator 1'!H5</f>
        <v>21</v>
      </c>
      <c r="C8" s="26">
        <f>'Evaluator 2'!H5</f>
        <v>21.6</v>
      </c>
      <c r="D8" s="26">
        <f>'Evaluator 3'!H5</f>
        <v>52</v>
      </c>
      <c r="E8" s="26">
        <f>'Evaluator 4'!H5</f>
        <v>45.8</v>
      </c>
      <c r="F8" s="26">
        <f>'Evaluator 5'!H5</f>
        <v>21</v>
      </c>
      <c r="G8" s="27">
        <f t="shared" si="0"/>
        <v>32.279999999999994</v>
      </c>
      <c r="H8" s="41">
        <f t="shared" ref="H8:H14" si="1">RANK(G8,$G$7:$G$14,0)</f>
        <v>5</v>
      </c>
      <c r="J8" s="30">
        <f>'Evaluator 5'!D5</f>
        <v>24</v>
      </c>
      <c r="K8" s="27">
        <f t="shared" ref="K8:K13" si="2">AVERAGE(J8)</f>
        <v>24</v>
      </c>
      <c r="L8" s="41">
        <f t="shared" ref="L8:L14" si="3">RANK(K8,$K$7:$K$14,0)</f>
        <v>2</v>
      </c>
      <c r="N8" s="31">
        <f t="shared" ref="N8:N13" si="4">G8+K8</f>
        <v>56.279999999999994</v>
      </c>
      <c r="O8" s="41">
        <f t="shared" ref="O8:O14" si="5">RANK(N8,$N$7:$N$14,0)</f>
        <v>4</v>
      </c>
    </row>
    <row r="9" spans="1:15" ht="16.5" customHeight="1" x14ac:dyDescent="0.2">
      <c r="A9" s="33" t="str">
        <f>'Evaluator 5'!A6:D6</f>
        <v>Choice Screening</v>
      </c>
      <c r="B9" s="26">
        <f>'Evaluator 1'!H6</f>
        <v>16</v>
      </c>
      <c r="C9" s="26">
        <f>'Evaluator 2'!H6</f>
        <v>20.400000000000002</v>
      </c>
      <c r="D9" s="26">
        <f>'Evaluator 3'!H6</f>
        <v>48</v>
      </c>
      <c r="E9" s="26">
        <f>'Evaluator 4'!H6</f>
        <v>55.6</v>
      </c>
      <c r="F9" s="26">
        <f>'Evaluator 5'!H6</f>
        <v>18</v>
      </c>
      <c r="G9" s="27">
        <f t="shared" si="0"/>
        <v>31.6</v>
      </c>
      <c r="H9" s="41">
        <f t="shared" si="1"/>
        <v>6</v>
      </c>
      <c r="J9" s="30">
        <f>'Evaluator 5'!D6</f>
        <v>16</v>
      </c>
      <c r="K9" s="27">
        <f t="shared" si="2"/>
        <v>16</v>
      </c>
      <c r="L9" s="41">
        <f t="shared" si="3"/>
        <v>6</v>
      </c>
      <c r="N9" s="31">
        <f t="shared" si="4"/>
        <v>47.6</v>
      </c>
      <c r="O9" s="41">
        <f t="shared" si="5"/>
        <v>7</v>
      </c>
    </row>
    <row r="10" spans="1:15" x14ac:dyDescent="0.2">
      <c r="A10" s="33" t="str">
        <f>'Evaluator 5'!A7:D7</f>
        <v>Hire Right</v>
      </c>
      <c r="B10" s="26">
        <f>'Evaluator 1'!H7</f>
        <v>53.6</v>
      </c>
      <c r="C10" s="26">
        <f>'Evaluator 2'!H7</f>
        <v>54.8</v>
      </c>
      <c r="D10" s="26">
        <f>'Evaluator 3'!H7</f>
        <v>60</v>
      </c>
      <c r="E10" s="26">
        <f>'Evaluator 4'!H7</f>
        <v>21.8</v>
      </c>
      <c r="F10" s="26">
        <f>'Evaluator 5'!H7</f>
        <v>53.400000000000006</v>
      </c>
      <c r="G10" s="27">
        <f t="shared" si="0"/>
        <v>48.720000000000006</v>
      </c>
      <c r="H10" s="41">
        <f t="shared" si="1"/>
        <v>2</v>
      </c>
      <c r="J10" s="30">
        <f>'Evaluator 5'!D7</f>
        <v>35.200000000000003</v>
      </c>
      <c r="K10" s="27">
        <f t="shared" si="2"/>
        <v>35.200000000000003</v>
      </c>
      <c r="L10" s="41">
        <f t="shared" si="3"/>
        <v>1</v>
      </c>
      <c r="N10" s="31">
        <f t="shared" si="4"/>
        <v>83.920000000000016</v>
      </c>
      <c r="O10" s="41">
        <f t="shared" si="5"/>
        <v>1</v>
      </c>
    </row>
    <row r="11" spans="1:15" x14ac:dyDescent="0.2">
      <c r="A11" s="33" t="str">
        <f>'Evaluator 5'!A8:D8</f>
        <v>Inquiries Screening</v>
      </c>
      <c r="B11" s="26">
        <f>'Evaluator 1'!H8</f>
        <v>33.6</v>
      </c>
      <c r="C11" s="26">
        <f>'Evaluator 2'!H8</f>
        <v>36.4</v>
      </c>
      <c r="D11" s="26">
        <f>'Evaluator 3'!H8</f>
        <v>28</v>
      </c>
      <c r="E11" s="26">
        <f>'Evaluator 4'!H8</f>
        <v>50.599999999999994</v>
      </c>
      <c r="F11" s="26">
        <f>'Evaluator 5'!H8</f>
        <v>35.6</v>
      </c>
      <c r="G11" s="27">
        <f t="shared" si="0"/>
        <v>36.839999999999996</v>
      </c>
      <c r="H11" s="41">
        <f t="shared" si="1"/>
        <v>4</v>
      </c>
      <c r="J11" s="30">
        <f>'Evaluator 5'!D8</f>
        <v>16</v>
      </c>
      <c r="K11" s="27">
        <f t="shared" si="2"/>
        <v>16</v>
      </c>
      <c r="L11" s="41">
        <f t="shared" si="3"/>
        <v>6</v>
      </c>
      <c r="N11" s="31">
        <f t="shared" si="4"/>
        <v>52.839999999999996</v>
      </c>
      <c r="O11" s="41">
        <f t="shared" si="5"/>
        <v>6</v>
      </c>
    </row>
    <row r="12" spans="1:15" x14ac:dyDescent="0.2">
      <c r="A12" s="33" t="str">
        <f>'Evaluator 5'!A9:D9</f>
        <v>ISB Global Services</v>
      </c>
      <c r="B12" s="26">
        <f>'Evaluator 1'!H9</f>
        <v>21.200000000000003</v>
      </c>
      <c r="C12" s="26">
        <f>'Evaluator 2'!H9</f>
        <v>23.6</v>
      </c>
      <c r="D12" s="26">
        <f>'Evaluator 3'!H9</f>
        <v>36</v>
      </c>
      <c r="E12" s="26">
        <f>'Evaluator 4'!H9</f>
        <v>48.2</v>
      </c>
      <c r="F12" s="26">
        <f>'Evaluator 5'!H9</f>
        <v>23</v>
      </c>
      <c r="G12" s="27">
        <f t="shared" si="0"/>
        <v>30.4</v>
      </c>
      <c r="H12" s="41">
        <f t="shared" si="1"/>
        <v>8</v>
      </c>
      <c r="J12" s="30">
        <f>'Evaluator 5'!D9</f>
        <v>24</v>
      </c>
      <c r="K12" s="27">
        <f t="shared" si="2"/>
        <v>24</v>
      </c>
      <c r="L12" s="41">
        <f t="shared" si="3"/>
        <v>2</v>
      </c>
      <c r="N12" s="31">
        <f t="shared" si="4"/>
        <v>54.4</v>
      </c>
      <c r="O12" s="41">
        <f t="shared" si="5"/>
        <v>5</v>
      </c>
    </row>
    <row r="13" spans="1:15" x14ac:dyDescent="0.2">
      <c r="A13" s="33" t="str">
        <f>'Evaluator 5'!A10:D10</f>
        <v>Pre Employ</v>
      </c>
      <c r="B13" s="26">
        <f>'Evaluator 1'!H10</f>
        <v>48</v>
      </c>
      <c r="C13" s="26">
        <f>'Evaluator 2'!H10</f>
        <v>46.6</v>
      </c>
      <c r="D13" s="26">
        <f>'Evaluator 3'!H10</f>
        <v>56</v>
      </c>
      <c r="E13" s="26">
        <f>'Evaluator 4'!H10</f>
        <v>54.6</v>
      </c>
      <c r="F13" s="26">
        <f>'Evaluator 5'!H10</f>
        <v>48</v>
      </c>
      <c r="G13" s="27">
        <f t="shared" si="0"/>
        <v>50.64</v>
      </c>
      <c r="H13" s="41">
        <f t="shared" si="1"/>
        <v>1</v>
      </c>
      <c r="J13" s="30">
        <f>'Evaluator 5'!D10</f>
        <v>24</v>
      </c>
      <c r="K13" s="27">
        <f t="shared" si="2"/>
        <v>24</v>
      </c>
      <c r="L13" s="41">
        <f t="shared" si="3"/>
        <v>2</v>
      </c>
      <c r="N13" s="31">
        <f t="shared" si="4"/>
        <v>74.64</v>
      </c>
      <c r="O13" s="41">
        <f t="shared" si="5"/>
        <v>2</v>
      </c>
    </row>
    <row r="14" spans="1:15" x14ac:dyDescent="0.2">
      <c r="A14" s="33" t="str">
        <f>'Evaluator 5'!A11:D11</f>
        <v>Sterling</v>
      </c>
      <c r="B14" s="26">
        <f>'Evaluator 1'!H11</f>
        <v>31.4</v>
      </c>
      <c r="C14" s="26">
        <f>'Evaluator 2'!H11</f>
        <v>32</v>
      </c>
      <c r="D14" s="26">
        <f>'Evaluator 3'!H11</f>
        <v>48</v>
      </c>
      <c r="E14" s="26">
        <f>'Evaluator 4'!H11</f>
        <v>57.4</v>
      </c>
      <c r="F14" s="26">
        <f>'Evaluator 5'!H11</f>
        <v>31.6</v>
      </c>
      <c r="G14" s="27">
        <f>AVERAGE(B14:F14)</f>
        <v>40.08</v>
      </c>
      <c r="H14" s="41">
        <f t="shared" si="1"/>
        <v>3</v>
      </c>
      <c r="J14" s="30">
        <f>'Evaluator 5'!D11</f>
        <v>20</v>
      </c>
      <c r="K14" s="27">
        <f t="shared" ref="K14" si="6">AVERAGE(J14)</f>
        <v>20</v>
      </c>
      <c r="L14" s="41">
        <f t="shared" si="3"/>
        <v>5</v>
      </c>
      <c r="N14" s="31">
        <f t="shared" ref="N14" si="7">G14+K14</f>
        <v>60.08</v>
      </c>
      <c r="O14" s="41">
        <f t="shared" si="5"/>
        <v>3</v>
      </c>
    </row>
    <row r="24" spans="1:9" x14ac:dyDescent="0.2">
      <c r="I24" s="17" t="s">
        <v>22</v>
      </c>
    </row>
    <row r="32" spans="1:9" x14ac:dyDescent="0.2">
      <c r="A32" s="34" t="s">
        <v>21</v>
      </c>
    </row>
    <row r="33" spans="1:1" x14ac:dyDescent="0.2">
      <c r="A33" s="34"/>
    </row>
  </sheetData>
  <mergeCells count="4">
    <mergeCell ref="N5:O5"/>
    <mergeCell ref="G5:H5"/>
    <mergeCell ref="K5:L5"/>
    <mergeCell ref="A3:H3"/>
  </mergeCells>
  <pageMargins left="0.24" right="0.3" top="1" bottom="1" header="0.5" footer="0.5"/>
  <pageSetup scale="95"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Evaluator 1</vt:lpstr>
      <vt:lpstr>Evaluator 2</vt:lpstr>
      <vt:lpstr>Evaluator 3</vt:lpstr>
      <vt:lpstr>Evaluator 4</vt:lpstr>
      <vt:lpstr>Evaluator 5</vt:lpstr>
      <vt:lpstr>Evaluation</vt:lpstr>
      <vt:lpstr>Summary</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Cisneros, Selene</cp:lastModifiedBy>
  <cp:lastPrinted>2013-06-21T21:40:12Z</cp:lastPrinted>
  <dcterms:created xsi:type="dcterms:W3CDTF">2013-06-21T21:38:22Z</dcterms:created>
  <dcterms:modified xsi:type="dcterms:W3CDTF">2022-04-19T14:26:31Z</dcterms:modified>
</cp:coreProperties>
</file>