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7E2C5E2B-C58C-4934-AA43-8404CDDFB1F6}" xr6:coauthVersionLast="47" xr6:coauthVersionMax="47" xr10:uidLastSave="{00000000-0000-0000-0000-000000000000}"/>
  <bookViews>
    <workbookView xWindow="-120" yWindow="-120" windowWidth="29040" windowHeight="15840" tabRatio="867" activeTab="7" xr2:uid="{00000000-000D-0000-FFFF-FFFF00000000}"/>
  </bookViews>
  <sheets>
    <sheet name="1" sheetId="2" r:id="rId1"/>
    <sheet name="2" sheetId="3" r:id="rId2"/>
    <sheet name="3" sheetId="5" r:id="rId3"/>
    <sheet name="4" sheetId="9" r:id="rId4"/>
    <sheet name="5" sheetId="10" r:id="rId5"/>
    <sheet name="6" sheetId="18" r:id="rId6"/>
    <sheet name="Summary" sheetId="1" r:id="rId7"/>
    <sheet name="Evaluation" sheetId="19"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B9" i="1"/>
  <c r="C9" i="1"/>
  <c r="D9" i="1"/>
  <c r="E9" i="1"/>
  <c r="B10" i="1"/>
  <c r="C10" i="1"/>
  <c r="D10" i="1"/>
  <c r="E10" i="1"/>
  <c r="B11" i="1"/>
  <c r="C11" i="1"/>
  <c r="D11" i="1"/>
  <c r="E11" i="1"/>
  <c r="B12" i="1"/>
  <c r="C12" i="1"/>
  <c r="D12" i="1"/>
  <c r="E12" i="1"/>
  <c r="B13" i="1"/>
  <c r="C13" i="1"/>
  <c r="D13" i="1"/>
  <c r="E13" i="1"/>
  <c r="B14" i="1"/>
  <c r="C14" i="1"/>
  <c r="D14" i="1"/>
  <c r="E14" i="1"/>
  <c r="B15" i="1"/>
  <c r="C15" i="1"/>
  <c r="D15" i="1"/>
  <c r="E15" i="1"/>
  <c r="B16" i="1"/>
  <c r="C16" i="1"/>
  <c r="K16" i="1" s="1"/>
  <c r="D16" i="1"/>
  <c r="L16" i="1" s="1"/>
  <c r="E16" i="1"/>
  <c r="B17" i="1"/>
  <c r="C17" i="1"/>
  <c r="D17" i="1"/>
  <c r="E17" i="1"/>
  <c r="E7" i="1"/>
  <c r="M9" i="1" s="1"/>
  <c r="D7" i="1"/>
  <c r="C7" i="1"/>
  <c r="B7" i="1"/>
  <c r="A17" i="1"/>
  <c r="K14" i="18"/>
  <c r="K13" i="18"/>
  <c r="K12" i="18"/>
  <c r="K11" i="18"/>
  <c r="K10" i="18"/>
  <c r="K9" i="18"/>
  <c r="K8" i="18"/>
  <c r="K7" i="18"/>
  <c r="K6" i="18"/>
  <c r="K5" i="18"/>
  <c r="K4" i="18"/>
  <c r="K14" i="10"/>
  <c r="F17" i="1" s="1"/>
  <c r="K13" i="10"/>
  <c r="F16" i="1" s="1"/>
  <c r="K12" i="10"/>
  <c r="F15" i="1" s="1"/>
  <c r="K11" i="10"/>
  <c r="F14" i="1" s="1"/>
  <c r="K10" i="10"/>
  <c r="F13" i="1" s="1"/>
  <c r="K9" i="10"/>
  <c r="F12" i="1" s="1"/>
  <c r="K8" i="10"/>
  <c r="F11" i="1" s="1"/>
  <c r="K7" i="10"/>
  <c r="F10" i="1" s="1"/>
  <c r="K6" i="10"/>
  <c r="F9" i="1" s="1"/>
  <c r="K5" i="10"/>
  <c r="F8" i="1" s="1"/>
  <c r="K4" i="10"/>
  <c r="F7" i="1" s="1"/>
  <c r="K14" i="9"/>
  <c r="K13" i="9"/>
  <c r="K12" i="9"/>
  <c r="K11" i="9"/>
  <c r="K10" i="9"/>
  <c r="K9" i="9"/>
  <c r="K8" i="9"/>
  <c r="K7" i="9"/>
  <c r="K6" i="9"/>
  <c r="K5" i="9"/>
  <c r="K4" i="9"/>
  <c r="K14" i="5"/>
  <c r="K13" i="5"/>
  <c r="K12" i="5"/>
  <c r="K11" i="5"/>
  <c r="K10" i="5"/>
  <c r="K9" i="5"/>
  <c r="K8" i="5"/>
  <c r="K7" i="5"/>
  <c r="K6" i="5"/>
  <c r="K5" i="5"/>
  <c r="K4" i="5"/>
  <c r="K14" i="3"/>
  <c r="K13" i="3"/>
  <c r="K12" i="3"/>
  <c r="K11" i="3"/>
  <c r="K10" i="3"/>
  <c r="K9" i="3"/>
  <c r="K8" i="3"/>
  <c r="K7" i="3"/>
  <c r="K6" i="3"/>
  <c r="K5" i="3"/>
  <c r="K4" i="3"/>
  <c r="K5" i="2"/>
  <c r="K6" i="2"/>
  <c r="K7" i="2"/>
  <c r="K8" i="2"/>
  <c r="K9" i="2"/>
  <c r="K10" i="2"/>
  <c r="K11" i="2"/>
  <c r="K12" i="2"/>
  <c r="K13" i="2"/>
  <c r="K14" i="2"/>
  <c r="K4" i="2"/>
  <c r="K6" i="1"/>
  <c r="L6" i="1"/>
  <c r="M6" i="1"/>
  <c r="N6" i="1"/>
  <c r="J6" i="1"/>
  <c r="N9" i="1" l="1"/>
  <c r="K14" i="1"/>
  <c r="J17" i="1"/>
  <c r="M15" i="1"/>
  <c r="J14" i="1"/>
  <c r="K9" i="1"/>
  <c r="K7" i="1"/>
  <c r="L15" i="1"/>
  <c r="N13" i="1"/>
  <c r="K12" i="1"/>
  <c r="M14" i="1"/>
  <c r="J9" i="1"/>
  <c r="N17" i="1"/>
  <c r="M17" i="1"/>
  <c r="L14" i="1"/>
  <c r="N12" i="1"/>
  <c r="K11" i="1"/>
  <c r="N15" i="1"/>
  <c r="M12" i="1"/>
  <c r="L9" i="1"/>
  <c r="K17" i="1"/>
  <c r="L12" i="1"/>
  <c r="L7" i="1"/>
  <c r="N16" i="1"/>
  <c r="K15" i="1"/>
  <c r="M13" i="1"/>
  <c r="J12" i="1"/>
  <c r="L10" i="1"/>
  <c r="N8" i="1"/>
  <c r="M16" i="1"/>
  <c r="L13" i="1"/>
  <c r="N11" i="1"/>
  <c r="K10" i="1"/>
  <c r="N14" i="1"/>
  <c r="M11" i="1"/>
  <c r="J10" i="1"/>
  <c r="L11" i="1"/>
  <c r="K8" i="1"/>
  <c r="J16" i="1"/>
  <c r="J8" i="1"/>
  <c r="M7" i="1"/>
  <c r="J15" i="1"/>
  <c r="J11" i="1"/>
  <c r="N7" i="1"/>
  <c r="N10" i="1"/>
  <c r="M10" i="1"/>
  <c r="L17" i="1"/>
  <c r="K13" i="1"/>
  <c r="M8" i="1"/>
  <c r="J7" i="1"/>
  <c r="J13" i="1"/>
  <c r="L8" i="1"/>
  <c r="G17" i="1"/>
  <c r="A8" i="1"/>
  <c r="A9" i="1"/>
  <c r="A10" i="1"/>
  <c r="A11" i="1"/>
  <c r="A12" i="1"/>
  <c r="A13" i="1"/>
  <c r="A14" i="1"/>
  <c r="A15" i="1"/>
  <c r="A16" i="1"/>
  <c r="G8" i="1"/>
  <c r="G10" i="1"/>
  <c r="G12" i="1"/>
  <c r="G13" i="1"/>
  <c r="G15" i="1"/>
  <c r="O17" i="1" l="1"/>
  <c r="O15" i="1"/>
  <c r="G14" i="1"/>
  <c r="G11" i="1"/>
  <c r="G16" i="1"/>
  <c r="G9" i="1"/>
  <c r="G7" i="1"/>
  <c r="O14" i="1" l="1"/>
  <c r="O13" i="1"/>
  <c r="O10" i="1"/>
  <c r="O11" i="1"/>
  <c r="O8" i="1"/>
  <c r="O12" i="1"/>
  <c r="O9" i="1"/>
  <c r="O16" i="1"/>
  <c r="A7" i="1" l="1"/>
  <c r="O7" i="1" l="1"/>
  <c r="P7" i="1" l="1"/>
  <c r="P15" i="1"/>
  <c r="P17" i="1"/>
  <c r="P12" i="1"/>
  <c r="P8" i="1"/>
  <c r="P11" i="1"/>
  <c r="P13" i="1"/>
  <c r="P14" i="1"/>
  <c r="P9" i="1"/>
  <c r="P10" i="1"/>
  <c r="P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45CF16BD-F463-41D1-B2F9-0B63318552B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935C715-A41A-459B-9594-FA67AB753A8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<sst xmlns="http://schemas.openxmlformats.org/spreadsheetml/2006/main" count="174" uniqueCount="57">
  <si>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</si>
  <si>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</si>
  <si>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</si>
  <si>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</si>
  <si>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</si>
  <si>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</si>
  <si>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</si>
  <si>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</si>
  <si>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</si>
  <si>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</si>
  <si>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</si>
  <si>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</si>
  <si>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</si>
  <si>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</si>
  <si>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</si>
  <si>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</si>
  <si>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Avg of comm rank per vendor</t>
  </si>
  <si>
    <t>Criteria 7</t>
  </si>
  <si>
    <t>Total</t>
  </si>
  <si>
    <t>AECOM</t>
  </si>
  <si>
    <t>Brave</t>
  </si>
  <si>
    <t>Cannon Design</t>
  </si>
  <si>
    <t>Collaborate Arch</t>
  </si>
  <si>
    <t>eStudio</t>
  </si>
  <si>
    <t>Harrison Kornberg</t>
  </si>
  <si>
    <t>Kirksey</t>
  </si>
  <si>
    <t>PBK</t>
  </si>
  <si>
    <t>PGAL</t>
  </si>
  <si>
    <t>Smith+Page</t>
  </si>
  <si>
    <t>STOA</t>
  </si>
  <si>
    <t xml:space="preserve">RFQ730-23025 AE UHCL Bayou Building Renovation </t>
  </si>
  <si>
    <t>University of Houston Evaluation Matrix $1 Million+</t>
  </si>
  <si>
    <t>RFQ730-23025 AE UHCL Bayou Building Renovation</t>
  </si>
  <si>
    <t>Name</t>
  </si>
  <si>
    <t>Evaluation Due Date</t>
  </si>
  <si>
    <t xml:space="preserve">3/29/2023 @ 5PM </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</si>
  <si>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</si>
  <si>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</si>
  <si>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</si>
  <si>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</si>
  <si>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</si>
  <si>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</si>
  <si>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</si>
  <si>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</si>
  <si>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</si>
  <si>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</si>
  <si>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</si>
  <si>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Expertise of Firm and Proposed Team. (Section 4.3)</t>
  </si>
  <si>
    <t>Quality of Design (Section 4.4)</t>
  </si>
  <si>
    <t>Methodology and Best Practices (Section 4.5)</t>
  </si>
  <si>
    <t>Financial Stability (Section 4.6)</t>
  </si>
  <si>
    <t>Quality and Responsiveness of Qualifications Submittal (Section 4.7)</t>
  </si>
  <si>
    <t>Relevant Project Experience (Section 4.8)</t>
  </si>
  <si>
    <t>Points (1-5)</t>
  </si>
  <si>
    <t xml:space="preserve">Committee Members: </t>
  </si>
  <si>
    <t>Updated: 10/19</t>
  </si>
  <si>
    <t>Respondent’s Past HUB/MBE/WBE Goal Attainment and Quality of Procedures for UHS HUB Goal Attainment on this Project (Section 4.9) 
ONLY EVALUATOR 6 WILL SCORE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</si>
</sst>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93">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4" fontId="21" fillId="25" borderId="12" xfId="0" applyNumberFormat="1" applyFont="1" applyFill="1" applyBorder="1" applyAlignment="1">
      <alignment horizontal="right"/>
    </xf>
    <xf numFmtId="0" fontId="21" fillId="25" borderId="12" xfId="0" applyFont="1" applyFill="1" applyBorder="1" applyAlignment="1">
      <alignment horizontal="right"/>
    </xf>
    <xf numFmtId="2" fontId="21" fillId="25" borderId="11" xfId="0" applyNumberFormat="1" applyFont="1" applyFill="1" applyBorder="1"/>
    <xf numFmtId="0" fontId="46" fillId="0" borderId="10" xfId="113" applyFont="1" applyBorder="1" applyAlignment="1">
      <alignment horizontal="right"/>
    </xf>
    <xf numFmtId="0" fontId="48" fillId="0" borderId="10" xfId="113" applyFont="1" applyBorder="1" applyAlignment="1">
      <alignment horizontal="right"/>
    </xf>
    <xf numFmtId="0" fontId="47" fillId="0" borderId="0" xfId="98" applyFont="1"/>
    <xf numFmtId="0" fontId="22" fillId="0" borderId="0" xfId="98"/>
    <xf numFmtId="0" fontId="21" fillId="26" borderId="11" xfId="0" applyFont="1" applyFill="1" applyBorder="1" applyAlignment="1">
      <alignment horizontal="left"/>
    </xf>
    <xf numFmtId="2" fontId="21" fillId="26" borderId="11" xfId="0" applyNumberFormat="1" applyFont="1" applyFill="1" applyBorder="1"/>
    <xf numFmtId="4" fontId="21" fillId="26" borderId="12" xfId="0" applyNumberFormat="1" applyFont="1" applyFill="1" applyBorder="1" applyAlignment="1">
      <alignment horizontal="right"/>
    </xf>
    <xf numFmtId="0" fontId="21" fillId="26" borderId="11" xfId="0" applyFont="1" applyFill="1" applyBorder="1"/>
    <xf numFmtId="0" fontId="21" fillId="26" borderId="11" xfId="0" applyFont="1" applyFill="1" applyBorder="1" applyAlignment="1">
      <alignment horizontal="right"/>
    </xf>
    <xf numFmtId="0" fontId="21" fillId="26" borderId="12" xfId="0" applyFont="1" applyFill="1" applyBorder="1" applyAlignment="1">
      <alignment horizontal="right"/>
    </xf>
    <xf numFmtId="0" fontId="21" fillId="26" borderId="0" xfId="0" applyFont="1" applyFill="1"/>
    <xf numFmtId="0" fontId="46" fillId="0" borderId="0" xfId="98" applyFont="1" applyAlignment="1">
      <alignment horizontal="left"/>
    </xf>
    <xf numFmtId="0" fontId="45" fillId="0" borderId="10" xfId="113" applyFont="1" applyBorder="1" applyAlignment="1">
      <alignment horizontal="center"/>
    </xf>
    <xf numFmtId="0" fontId="42" fillId="0" borderId="0" xfId="0" applyFont="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25" borderId="0" xfId="98" applyFont="1" applyFill="1" applyAlignment="1">
      <alignment horizontal="left"/>
    </xf>
    <xf numFmtId="0" fontId="21" fillId="25" borderId="0" xfId="98" applyFont="1" applyFill="1"/>
    <xf numFmtId="0" fontId="45" fillId="25" borderId="0" xfId="118" applyFont="1" applyFill="1" applyAlignment="1">
      <alignment horizontal="left"/>
    </xf>
    <xf numFmtId="0" fontId="22" fillId="26" borderId="0" xfId="118" applyFont="1" applyFill="1" applyAlignment="1">
      <alignment horizontal="center"/>
    </xf>
    <xf numFmtId="164" fontId="50" fillId="25" borderId="0" xfId="118" applyNumberFormat="1" applyFont="1" applyFill="1" applyAlignment="1">
      <alignment horizontal="center"/>
    </xf>
    <xf numFmtId="0" fontId="50" fillId="25" borderId="0" xfId="118" applyFont="1" applyFill="1"/>
    <xf numFmtId="0" fontId="52" fillId="25" borderId="0" xfId="119" applyFont="1" applyFill="1" applyAlignment="1">
      <alignment horizontal="left" wrapText="1"/>
    </xf>
    <xf numFmtId="0" fontId="52" fillId="25" borderId="0" xfId="119" applyFont="1" applyFill="1" applyAlignment="1">
      <alignment wrapText="1"/>
    </xf>
    <xf numFmtId="0" fontId="22" fillId="26" borderId="14" xfId="98" applyFill="1" applyBorder="1" applyAlignment="1">
      <alignment horizontal="center" wrapText="1"/>
    </xf>
    <xf numFmtId="0" fontId="53" fillId="25" borderId="0" xfId="98" applyFont="1" applyFill="1" applyAlignment="1">
      <alignment horizontal="left" wrapText="1"/>
    </xf>
    <xf numFmtId="0" fontId="52" fillId="25" borderId="0" xfId="119" applyFont="1" applyFill="1" applyAlignment="1">
      <alignment horizontal="left"/>
    </xf>
    <xf numFmtId="0" fontId="52" fillId="25" borderId="0" xfId="119" applyFont="1" applyFill="1" applyAlignment="1"/>
    <xf numFmtId="0" fontId="52" fillId="25" borderId="0" xfId="119" applyFont="1" applyFill="1" applyAlignment="1">
      <alignment horizontal="left"/>
    </xf>
    <xf numFmtId="0" fontId="22"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54" fillId="25" borderId="15" xfId="98" applyFont="1" applyFill="1" applyBorder="1" applyAlignment="1">
      <alignment horizontal="left" vertical="top" wrapText="1"/>
    </xf>
    <xf numFmtId="0" fontId="54" fillId="25" borderId="16" xfId="98" applyFont="1" applyFill="1" applyBorder="1" applyAlignment="1">
      <alignment horizontal="left" vertical="top" wrapText="1"/>
    </xf>
    <xf numFmtId="0" fontId="54" fillId="25" borderId="17" xfId="98" applyFont="1" applyFill="1" applyBorder="1" applyAlignment="1">
      <alignment horizontal="left" vertical="top"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53" fillId="25" borderId="11" xfId="98" applyFont="1" applyFill="1" applyBorder="1" applyAlignment="1">
      <alignment wrapText="1"/>
    </xf>
    <xf numFmtId="0" fontId="22" fillId="26" borderId="12" xfId="98" applyFill="1" applyBorder="1" applyAlignment="1">
      <alignment horizontal="center"/>
    </xf>
    <xf numFmtId="0" fontId="22" fillId="26" borderId="11" xfId="98" applyFill="1" applyBorder="1" applyAlignment="1">
      <alignment horizontal="center"/>
    </xf>
    <xf numFmtId="0" fontId="22" fillId="26" borderId="21" xfId="98" applyFill="1" applyBorder="1" applyAlignment="1">
      <alignment horizontal="center"/>
    </xf>
    <xf numFmtId="0" fontId="22" fillId="27" borderId="12" xfId="98" applyFill="1" applyBorder="1" applyAlignment="1">
      <alignment horizontal="center"/>
    </xf>
    <xf numFmtId="0" fontId="22" fillId="27" borderId="11" xfId="98" applyFill="1" applyBorder="1" applyAlignment="1">
      <alignment horizontal="center"/>
    </xf>
    <xf numFmtId="0" fontId="22" fillId="27" borderId="21" xfId="98" applyFill="1" applyBorder="1" applyAlignment="1">
      <alignment horizontal="center"/>
    </xf>
    <xf numFmtId="0" fontId="53" fillId="25" borderId="22" xfId="98" applyFont="1" applyFill="1" applyBorder="1" applyAlignment="1">
      <alignment wrapText="1"/>
    </xf>
    <xf numFmtId="0" fontId="22" fillId="26" borderId="23" xfId="98" applyFill="1" applyBorder="1" applyAlignment="1">
      <alignment horizontal="center"/>
    </xf>
    <xf numFmtId="0" fontId="22" fillId="26" borderId="22" xfId="98" applyFill="1" applyBorder="1" applyAlignment="1">
      <alignment horizontal="center"/>
    </xf>
    <xf numFmtId="0" fontId="22" fillId="26" borderId="24" xfId="98" applyFill="1" applyBorder="1" applyAlignment="1">
      <alignment horizontal="center"/>
    </xf>
    <xf numFmtId="0" fontId="22" fillId="27" borderId="23" xfId="98" applyFill="1" applyBorder="1" applyAlignment="1">
      <alignment horizontal="center"/>
    </xf>
    <xf numFmtId="0" fontId="22" fillId="27" borderId="22" xfId="98" applyFill="1" applyBorder="1" applyAlignment="1">
      <alignment horizontal="center"/>
    </xf>
    <xf numFmtId="0" fontId="22" fillId="27" borderId="24" xfId="98" applyFill="1" applyBorder="1" applyAlignment="1">
      <alignment horizontal="center"/>
    </xf>
    <xf numFmtId="0" fontId="22" fillId="28" borderId="0" xfId="98" applyFill="1"/>
    <xf numFmtId="0" fontId="22" fillId="28" borderId="25"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6" fillId="0" borderId="0" xfId="118" applyFont="1" applyAlignment="1">
      <alignment horizontal="left"/>
    </xf>
    <xf numFmtId="0" fontId="53" fillId="25" borderId="0" xfId="98" applyFont="1" applyFill="1"/>
    <xf numFmtId="0" fontId="57" fillId="25" borderId="0" xfId="98" applyFont="1" applyFill="1"/>
    <xf numFmtId="0" fontId="51" fillId="25" borderId="0" xfId="119" applyFill="1"/>
    <xf numFmtId="0" fontId="44" fillId="25"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9" xr:uid="{E3157EE5-D798-4B12-82DE-ECB14507CAFD}"/>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1D386600-68A8-4DF5-8FE3-5A4C77A82A15}"/>
    <cellStyle name="Normal 11" xfId="118" xr:uid="{6413CDEF-82BA-4728-B634-192EC49ACAEE}"/>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A927BF41-A7BD-4154-9EB4-B34B36D8B870}"/>
    <cellStyle name="Normal 4 15" xfId="116" xr:uid="{56B9EB89-6631-4077-9228-E2170587614E}"/>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4F58364E-D1B4-4CD7-85E5-051C69CCEB6F}"/>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F0F70086-6879-402E-AAF6-4DE51D67D683}"/>
    <cellStyle name="Percent 3" xfId="117" xr:uid="{5A98F864-2292-4DB0-9B81-8AE161460037}"/>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6582330-909E-4D25-8D0F-5B7576FF6319}"/>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workbookViewId="0">
      <selection activeCell="J4" sqref="J4:J14"/>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5"/>
      <c r="B3" s="35"/>
      <c r="C3" s="35"/>
      <c r="D3" s="23" t="s">
        <v>6</v>
      </c>
      <c r="E3" s="23" t="s">
        <v>7</v>
      </c>
      <c r="F3" s="23" t="s">
        <v>8</v>
      </c>
      <c r="G3" s="23" t="s">
        <v>9</v>
      </c>
      <c r="H3" s="23" t="s">
        <v>10</v>
      </c>
      <c r="I3" s="23" t="s">
        <v>11</v>
      </c>
      <c r="J3" s="23" t="s">
        <v>17</v>
      </c>
      <c r="K3" s="24" t="s">
        <v>18</v>
      </c>
    </row>
    <row r="4" spans="1:11" x14ac:dyDescent="0.2">
      <c r="A4" s="34" t="s">
        <v>19</v>
      </c>
      <c r="B4" s="34"/>
      <c r="C4" s="34"/>
      <c r="D4" s="26">
        <v>15</v>
      </c>
      <c r="E4" s="26">
        <v>16</v>
      </c>
      <c r="F4" s="26">
        <v>6</v>
      </c>
      <c r="G4" s="26">
        <v>4.5</v>
      </c>
      <c r="H4" s="26">
        <v>4.5</v>
      </c>
      <c r="I4" s="26">
        <v>20</v>
      </c>
      <c r="J4" s="26">
        <v>9.6</v>
      </c>
      <c r="K4" s="25">
        <f>SUM(D4:J4)</f>
        <v>75.599999999999994</v>
      </c>
    </row>
    <row r="5" spans="1:11" x14ac:dyDescent="0.2">
      <c r="A5" s="34" t="s">
        <v>20</v>
      </c>
      <c r="B5" s="34"/>
      <c r="C5" s="34"/>
      <c r="D5" s="26">
        <v>17.5</v>
      </c>
      <c r="E5" s="26">
        <v>12</v>
      </c>
      <c r="F5" s="26">
        <v>6</v>
      </c>
      <c r="G5" s="26">
        <v>4.5</v>
      </c>
      <c r="H5" s="26">
        <v>3.5</v>
      </c>
      <c r="I5" s="26">
        <v>17.5</v>
      </c>
      <c r="J5" s="26">
        <v>9.6</v>
      </c>
      <c r="K5" s="25">
        <f t="shared" ref="K5:K14" si="0">SUM(D5:J5)</f>
        <v>70.599999999999994</v>
      </c>
    </row>
    <row r="6" spans="1:11" x14ac:dyDescent="0.2">
      <c r="A6" s="34" t="s">
        <v>21</v>
      </c>
      <c r="B6" s="34"/>
      <c r="C6" s="34"/>
      <c r="D6" s="26">
        <v>22.5</v>
      </c>
      <c r="E6" s="26">
        <v>16</v>
      </c>
      <c r="F6" s="26">
        <v>8</v>
      </c>
      <c r="G6" s="26">
        <v>4.5</v>
      </c>
      <c r="H6" s="26">
        <v>5</v>
      </c>
      <c r="I6" s="26">
        <v>20</v>
      </c>
      <c r="J6" s="26">
        <v>8.9</v>
      </c>
      <c r="K6" s="25">
        <f t="shared" si="0"/>
        <v>84.9</v>
      </c>
    </row>
    <row r="7" spans="1:11" x14ac:dyDescent="0.2">
      <c r="A7" s="34" t="s">
        <v>22</v>
      </c>
      <c r="B7" s="34"/>
      <c r="C7" s="34"/>
      <c r="D7" s="26">
        <v>12.5</v>
      </c>
      <c r="E7" s="26">
        <v>10</v>
      </c>
      <c r="F7" s="26">
        <v>5</v>
      </c>
      <c r="G7" s="26">
        <v>2.5</v>
      </c>
      <c r="H7" s="26">
        <v>2.5</v>
      </c>
      <c r="I7" s="26">
        <v>12.5</v>
      </c>
      <c r="J7" s="26">
        <v>7.5</v>
      </c>
      <c r="K7" s="25">
        <f t="shared" si="0"/>
        <v>52.5</v>
      </c>
    </row>
    <row r="8" spans="1:11" x14ac:dyDescent="0.2">
      <c r="A8" s="34" t="s">
        <v>23</v>
      </c>
      <c r="B8" s="34"/>
      <c r="C8" s="34"/>
      <c r="D8" s="26">
        <v>12.5</v>
      </c>
      <c r="E8" s="26">
        <v>10</v>
      </c>
      <c r="F8" s="26">
        <v>5</v>
      </c>
      <c r="G8" s="26">
        <v>2.5</v>
      </c>
      <c r="H8" s="26">
        <v>2.5</v>
      </c>
      <c r="I8" s="26">
        <v>12.5</v>
      </c>
      <c r="J8" s="26">
        <v>2</v>
      </c>
      <c r="K8" s="25">
        <f t="shared" si="0"/>
        <v>47</v>
      </c>
    </row>
    <row r="9" spans="1:11" x14ac:dyDescent="0.2">
      <c r="A9" s="34" t="s">
        <v>24</v>
      </c>
      <c r="B9" s="34"/>
      <c r="C9" s="34"/>
      <c r="D9" s="26">
        <v>17.5</v>
      </c>
      <c r="E9" s="26">
        <v>10</v>
      </c>
      <c r="F9" s="26">
        <v>5</v>
      </c>
      <c r="G9" s="26">
        <v>2.5</v>
      </c>
      <c r="H9" s="26">
        <v>2.5</v>
      </c>
      <c r="I9" s="26">
        <v>12.5</v>
      </c>
      <c r="J9" s="26">
        <v>9.6</v>
      </c>
      <c r="K9" s="25">
        <f t="shared" si="0"/>
        <v>59.6</v>
      </c>
    </row>
    <row r="10" spans="1:11" x14ac:dyDescent="0.2">
      <c r="A10" s="34" t="s">
        <v>25</v>
      </c>
      <c r="B10" s="34"/>
      <c r="C10" s="34"/>
      <c r="D10" s="26">
        <v>12.5</v>
      </c>
      <c r="E10" s="26">
        <v>10</v>
      </c>
      <c r="F10" s="26">
        <v>5</v>
      </c>
      <c r="G10" s="26">
        <v>2.5</v>
      </c>
      <c r="H10" s="26">
        <v>2.5</v>
      </c>
      <c r="I10" s="26">
        <v>12.5</v>
      </c>
      <c r="J10" s="26">
        <v>7.7</v>
      </c>
      <c r="K10" s="25">
        <f t="shared" si="0"/>
        <v>52.7</v>
      </c>
    </row>
    <row r="11" spans="1:11" x14ac:dyDescent="0.2">
      <c r="A11" s="34" t="s">
        <v>26</v>
      </c>
      <c r="B11" s="34"/>
      <c r="C11" s="34"/>
      <c r="D11" s="26">
        <v>20</v>
      </c>
      <c r="E11" s="26">
        <v>16</v>
      </c>
      <c r="F11" s="26">
        <v>8</v>
      </c>
      <c r="G11" s="26">
        <v>4</v>
      </c>
      <c r="H11" s="26">
        <v>4</v>
      </c>
      <c r="I11" s="26">
        <v>20</v>
      </c>
      <c r="J11" s="26">
        <v>10</v>
      </c>
      <c r="K11" s="25">
        <f t="shared" si="0"/>
        <v>82</v>
      </c>
    </row>
    <row r="12" spans="1:11" x14ac:dyDescent="0.2">
      <c r="A12" s="34" t="s">
        <v>27</v>
      </c>
      <c r="B12" s="34"/>
      <c r="C12" s="34"/>
      <c r="D12" s="26">
        <v>22</v>
      </c>
      <c r="E12" s="26">
        <v>17.600000000000001</v>
      </c>
      <c r="F12" s="26">
        <v>8</v>
      </c>
      <c r="G12" s="26">
        <v>4.5</v>
      </c>
      <c r="H12" s="26">
        <v>4</v>
      </c>
      <c r="I12" s="26">
        <v>20</v>
      </c>
      <c r="J12" s="26">
        <v>9.8000000000000007</v>
      </c>
      <c r="K12" s="25">
        <f t="shared" si="0"/>
        <v>85.899999999999991</v>
      </c>
    </row>
    <row r="13" spans="1:11" x14ac:dyDescent="0.2">
      <c r="A13" s="34" t="s">
        <v>28</v>
      </c>
      <c r="B13" s="34"/>
      <c r="C13" s="34"/>
      <c r="D13" s="26">
        <v>25</v>
      </c>
      <c r="E13" s="26">
        <v>18</v>
      </c>
      <c r="F13" s="26">
        <v>10</v>
      </c>
      <c r="G13" s="26">
        <v>4.5</v>
      </c>
      <c r="H13" s="26">
        <v>5</v>
      </c>
      <c r="I13" s="26">
        <v>20</v>
      </c>
      <c r="J13" s="26">
        <v>9.6999999999999993</v>
      </c>
      <c r="K13" s="25">
        <f t="shared" si="0"/>
        <v>92.2</v>
      </c>
    </row>
    <row r="14" spans="1:11" x14ac:dyDescent="0.2">
      <c r="A14" s="34" t="s">
        <v>29</v>
      </c>
      <c r="B14" s="34"/>
      <c r="C14" s="34"/>
      <c r="D14" s="26">
        <v>17.5</v>
      </c>
      <c r="E14" s="26">
        <v>10</v>
      </c>
      <c r="F14" s="26">
        <v>5</v>
      </c>
      <c r="G14" s="26">
        <v>2.5</v>
      </c>
      <c r="H14" s="26">
        <v>2.5</v>
      </c>
      <c r="I14" s="26">
        <v>12.5</v>
      </c>
      <c r="J14" s="26">
        <v>8.4</v>
      </c>
      <c r="K14" s="25">
        <f t="shared" si="0"/>
        <v>58.4</v>
      </c>
    </row>
  </sheetData>
  <mergeCells count="12">
    <mergeCell ref="A14:C14"/>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
  <sheetViews>
    <sheetView workbookViewId="0">
      <selection activeCell="J4" sqref="J4:J14"/>
    </sheetView>
  </sheetViews>
  <sheetFormatPr defaultRowHeight="12.75" x14ac:dyDescent="0.2"/>
  <cols>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17</v>
      </c>
      <c r="K3" s="24" t="s">
        <v>18</v>
      </c>
      <c r="L3" s="2"/>
      <c r="M3" s="2"/>
      <c r="N3" s="2"/>
      <c r="O3" s="2"/>
      <c r="P3" s="2"/>
      <c r="Q3" s="2"/>
      <c r="R3" s="2"/>
      <c r="S3" s="2"/>
      <c r="T3" s="2"/>
      <c r="U3" s="2"/>
    </row>
    <row r="4" spans="1:21" x14ac:dyDescent="0.2">
      <c r="A4" s="34" t="s">
        <v>19</v>
      </c>
      <c r="B4" s="34"/>
      <c r="C4" s="34"/>
      <c r="D4" s="26">
        <v>20</v>
      </c>
      <c r="E4" s="26">
        <v>16</v>
      </c>
      <c r="F4" s="26">
        <v>8</v>
      </c>
      <c r="G4" s="26">
        <v>3</v>
      </c>
      <c r="H4" s="26">
        <v>4</v>
      </c>
      <c r="I4" s="26">
        <v>20</v>
      </c>
      <c r="J4" s="26">
        <v>9.6</v>
      </c>
      <c r="K4" s="25">
        <f>SUM(D4:J4)</f>
        <v>80.599999999999994</v>
      </c>
    </row>
    <row r="5" spans="1:21" x14ac:dyDescent="0.2">
      <c r="A5" s="34" t="s">
        <v>20</v>
      </c>
      <c r="B5" s="34"/>
      <c r="C5" s="34"/>
      <c r="D5" s="26">
        <v>15</v>
      </c>
      <c r="E5" s="26">
        <v>14</v>
      </c>
      <c r="F5" s="26">
        <v>5.5</v>
      </c>
      <c r="G5" s="26">
        <v>3</v>
      </c>
      <c r="H5" s="26">
        <v>4</v>
      </c>
      <c r="I5" s="26">
        <v>15</v>
      </c>
      <c r="J5" s="26">
        <v>9.6</v>
      </c>
      <c r="K5" s="25">
        <f t="shared" ref="K5:K14" si="0">SUM(D5:J5)</f>
        <v>66.099999999999994</v>
      </c>
    </row>
    <row r="6" spans="1:21" x14ac:dyDescent="0.2">
      <c r="A6" s="34" t="s">
        <v>21</v>
      </c>
      <c r="B6" s="34"/>
      <c r="C6" s="34"/>
      <c r="D6" s="26">
        <v>20</v>
      </c>
      <c r="E6" s="26">
        <v>15</v>
      </c>
      <c r="F6" s="26">
        <v>8</v>
      </c>
      <c r="G6" s="26">
        <v>3</v>
      </c>
      <c r="H6" s="26">
        <v>4</v>
      </c>
      <c r="I6" s="26">
        <v>20</v>
      </c>
      <c r="J6" s="26">
        <v>8.9</v>
      </c>
      <c r="K6" s="25">
        <f t="shared" si="0"/>
        <v>78.900000000000006</v>
      </c>
    </row>
    <row r="7" spans="1:21" x14ac:dyDescent="0.2">
      <c r="A7" s="34" t="s">
        <v>22</v>
      </c>
      <c r="B7" s="34"/>
      <c r="C7" s="34"/>
      <c r="D7" s="26">
        <v>13.75</v>
      </c>
      <c r="E7" s="26">
        <v>8</v>
      </c>
      <c r="F7" s="26">
        <v>6</v>
      </c>
      <c r="G7" s="26">
        <v>3</v>
      </c>
      <c r="H7" s="26">
        <v>3</v>
      </c>
      <c r="I7" s="26">
        <v>10</v>
      </c>
      <c r="J7" s="26">
        <v>7.5</v>
      </c>
      <c r="K7" s="25">
        <f t="shared" si="0"/>
        <v>51.25</v>
      </c>
    </row>
    <row r="8" spans="1:21" x14ac:dyDescent="0.2">
      <c r="A8" s="34" t="s">
        <v>23</v>
      </c>
      <c r="B8" s="34"/>
      <c r="C8" s="34"/>
      <c r="D8" s="26">
        <v>10</v>
      </c>
      <c r="E8" s="26">
        <v>10</v>
      </c>
      <c r="F8" s="26">
        <v>6</v>
      </c>
      <c r="G8" s="26">
        <v>3</v>
      </c>
      <c r="H8" s="26">
        <v>3</v>
      </c>
      <c r="I8" s="26">
        <v>10</v>
      </c>
      <c r="J8" s="26">
        <v>2</v>
      </c>
      <c r="K8" s="25">
        <f t="shared" si="0"/>
        <v>44</v>
      </c>
    </row>
    <row r="9" spans="1:21" x14ac:dyDescent="0.2">
      <c r="A9" s="34" t="s">
        <v>24</v>
      </c>
      <c r="B9" s="34"/>
      <c r="C9" s="34"/>
      <c r="D9" s="26">
        <v>12.5</v>
      </c>
      <c r="E9" s="26">
        <v>12</v>
      </c>
      <c r="F9" s="26">
        <v>6</v>
      </c>
      <c r="G9" s="26">
        <v>3</v>
      </c>
      <c r="H9" s="26">
        <v>3</v>
      </c>
      <c r="I9" s="26">
        <v>17.5</v>
      </c>
      <c r="J9" s="26">
        <v>9.6</v>
      </c>
      <c r="K9" s="25">
        <f t="shared" si="0"/>
        <v>63.6</v>
      </c>
    </row>
    <row r="10" spans="1:21" x14ac:dyDescent="0.2">
      <c r="A10" s="34" t="s">
        <v>25</v>
      </c>
      <c r="B10" s="34"/>
      <c r="C10" s="34"/>
      <c r="D10" s="26">
        <v>20</v>
      </c>
      <c r="E10" s="26">
        <v>15</v>
      </c>
      <c r="F10" s="26">
        <v>7</v>
      </c>
      <c r="G10" s="26">
        <v>3</v>
      </c>
      <c r="H10" s="26">
        <v>4</v>
      </c>
      <c r="I10" s="26">
        <v>17.5</v>
      </c>
      <c r="J10" s="26">
        <v>7.7</v>
      </c>
      <c r="K10" s="25">
        <f t="shared" si="0"/>
        <v>74.2</v>
      </c>
    </row>
    <row r="11" spans="1:21" x14ac:dyDescent="0.2">
      <c r="A11" s="34" t="s">
        <v>26</v>
      </c>
      <c r="B11" s="34"/>
      <c r="C11" s="34"/>
      <c r="D11" s="26">
        <v>18.75</v>
      </c>
      <c r="E11" s="26">
        <v>16</v>
      </c>
      <c r="F11" s="26">
        <v>8</v>
      </c>
      <c r="G11" s="26">
        <v>3</v>
      </c>
      <c r="H11" s="26">
        <v>4</v>
      </c>
      <c r="I11" s="26">
        <v>17.5</v>
      </c>
      <c r="J11" s="26">
        <v>10</v>
      </c>
      <c r="K11" s="25">
        <f t="shared" si="0"/>
        <v>77.25</v>
      </c>
    </row>
    <row r="12" spans="1:21" x14ac:dyDescent="0.2">
      <c r="A12" s="34" t="s">
        <v>27</v>
      </c>
      <c r="B12" s="34"/>
      <c r="C12" s="34"/>
      <c r="D12" s="26">
        <v>20</v>
      </c>
      <c r="E12" s="26">
        <v>14</v>
      </c>
      <c r="F12" s="26">
        <v>7</v>
      </c>
      <c r="G12" s="26">
        <v>3</v>
      </c>
      <c r="H12" s="26">
        <v>4</v>
      </c>
      <c r="I12" s="26">
        <v>17.5</v>
      </c>
      <c r="J12" s="26">
        <v>9.8000000000000007</v>
      </c>
      <c r="K12" s="25">
        <f t="shared" si="0"/>
        <v>75.3</v>
      </c>
    </row>
    <row r="13" spans="1:21" x14ac:dyDescent="0.2">
      <c r="A13" s="34" t="s">
        <v>28</v>
      </c>
      <c r="B13" s="34"/>
      <c r="C13" s="34"/>
      <c r="D13" s="26">
        <v>15</v>
      </c>
      <c r="E13" s="26">
        <v>14</v>
      </c>
      <c r="F13" s="26">
        <v>7.5</v>
      </c>
      <c r="G13" s="26">
        <v>3</v>
      </c>
      <c r="H13" s="26">
        <v>4</v>
      </c>
      <c r="I13" s="26">
        <v>15</v>
      </c>
      <c r="J13" s="26">
        <v>9.6999999999999993</v>
      </c>
      <c r="K13" s="25">
        <f t="shared" si="0"/>
        <v>68.2</v>
      </c>
    </row>
    <row r="14" spans="1:21" x14ac:dyDescent="0.2">
      <c r="A14" s="34" t="s">
        <v>29</v>
      </c>
      <c r="B14" s="34"/>
      <c r="C14" s="34"/>
      <c r="D14" s="26">
        <v>15</v>
      </c>
      <c r="E14" s="26">
        <v>11</v>
      </c>
      <c r="F14" s="26">
        <v>7</v>
      </c>
      <c r="G14" s="26">
        <v>3</v>
      </c>
      <c r="H14" s="26">
        <v>4</v>
      </c>
      <c r="I14" s="26">
        <v>15</v>
      </c>
      <c r="J14" s="26">
        <v>8.4</v>
      </c>
      <c r="K14" s="25">
        <f t="shared" si="0"/>
        <v>63.4</v>
      </c>
    </row>
  </sheetData>
  <mergeCells count="12">
    <mergeCell ref="A14:C14"/>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U14"/>
  <sheetViews>
    <sheetView workbookViewId="0">
      <selection activeCell="J4" sqref="J4:J14"/>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17</v>
      </c>
      <c r="K3" s="24" t="s">
        <v>18</v>
      </c>
      <c r="L3" s="2"/>
      <c r="M3" s="2"/>
      <c r="N3" s="2"/>
      <c r="O3" s="2"/>
      <c r="P3" s="2"/>
      <c r="Q3" s="2"/>
      <c r="R3" s="2"/>
      <c r="S3" s="2"/>
      <c r="T3" s="2"/>
      <c r="U3" s="2"/>
    </row>
    <row r="4" spans="1:21" x14ac:dyDescent="0.2">
      <c r="A4" s="34" t="s">
        <v>19</v>
      </c>
      <c r="B4" s="34"/>
      <c r="C4" s="34"/>
      <c r="D4" s="26">
        <v>25</v>
      </c>
      <c r="E4" s="26">
        <v>19.600000000000001</v>
      </c>
      <c r="F4" s="26">
        <v>10</v>
      </c>
      <c r="G4" s="26">
        <v>4</v>
      </c>
      <c r="H4" s="26">
        <v>5</v>
      </c>
      <c r="I4" s="26">
        <v>22.5</v>
      </c>
      <c r="J4" s="26">
        <v>9.6</v>
      </c>
      <c r="K4" s="25">
        <f>SUM(D4:J4)</f>
        <v>95.699999999999989</v>
      </c>
    </row>
    <row r="5" spans="1:21" x14ac:dyDescent="0.2">
      <c r="A5" s="34" t="s">
        <v>20</v>
      </c>
      <c r="B5" s="34"/>
      <c r="C5" s="34"/>
      <c r="D5" s="26">
        <v>17.5</v>
      </c>
      <c r="E5" s="26">
        <v>12</v>
      </c>
      <c r="F5" s="26">
        <v>8.6</v>
      </c>
      <c r="G5" s="26">
        <v>4.5</v>
      </c>
      <c r="H5" s="26">
        <v>3.4</v>
      </c>
      <c r="I5" s="26">
        <v>22</v>
      </c>
      <c r="J5" s="26">
        <v>9.6</v>
      </c>
      <c r="K5" s="25">
        <f t="shared" ref="K5:K14" si="0">SUM(D5:J5)</f>
        <v>77.599999999999994</v>
      </c>
    </row>
    <row r="6" spans="1:21" x14ac:dyDescent="0.2">
      <c r="A6" s="34" t="s">
        <v>21</v>
      </c>
      <c r="B6" s="34"/>
      <c r="C6" s="34"/>
      <c r="D6" s="26">
        <v>25</v>
      </c>
      <c r="E6" s="26">
        <v>20</v>
      </c>
      <c r="F6" s="26">
        <v>9.1999999999999993</v>
      </c>
      <c r="G6" s="26">
        <v>4.4000000000000004</v>
      </c>
      <c r="H6" s="26">
        <v>5</v>
      </c>
      <c r="I6" s="26">
        <v>24.5</v>
      </c>
      <c r="J6" s="26">
        <v>8.9</v>
      </c>
      <c r="K6" s="25">
        <f t="shared" si="0"/>
        <v>97</v>
      </c>
    </row>
    <row r="7" spans="1:21" x14ac:dyDescent="0.2">
      <c r="A7" s="34" t="s">
        <v>22</v>
      </c>
      <c r="B7" s="34"/>
      <c r="C7" s="34"/>
      <c r="D7" s="26">
        <v>15</v>
      </c>
      <c r="E7" s="26">
        <v>5.2</v>
      </c>
      <c r="F7" s="26">
        <v>6.8</v>
      </c>
      <c r="G7" s="26">
        <v>4</v>
      </c>
      <c r="H7" s="26">
        <v>3.4</v>
      </c>
      <c r="I7" s="26">
        <v>20</v>
      </c>
      <c r="J7" s="26">
        <v>7.5</v>
      </c>
      <c r="K7" s="25">
        <f t="shared" si="0"/>
        <v>61.9</v>
      </c>
    </row>
    <row r="8" spans="1:21" x14ac:dyDescent="0.2">
      <c r="A8" s="34" t="s">
        <v>23</v>
      </c>
      <c r="B8" s="34"/>
      <c r="C8" s="34"/>
      <c r="D8" s="26">
        <v>22.5</v>
      </c>
      <c r="E8" s="26">
        <v>12</v>
      </c>
      <c r="F8" s="26">
        <v>8</v>
      </c>
      <c r="G8" s="26">
        <v>4.3</v>
      </c>
      <c r="H8" s="26">
        <v>3.6</v>
      </c>
      <c r="I8" s="26">
        <v>17.5</v>
      </c>
      <c r="J8" s="26">
        <v>2</v>
      </c>
      <c r="K8" s="25">
        <f t="shared" si="0"/>
        <v>69.900000000000006</v>
      </c>
    </row>
    <row r="9" spans="1:21" x14ac:dyDescent="0.2">
      <c r="A9" s="34" t="s">
        <v>24</v>
      </c>
      <c r="B9" s="34"/>
      <c r="C9" s="34"/>
      <c r="D9" s="26">
        <v>23</v>
      </c>
      <c r="E9" s="26">
        <v>18</v>
      </c>
      <c r="F9" s="26">
        <v>8.8000000000000007</v>
      </c>
      <c r="G9" s="26">
        <v>4.5</v>
      </c>
      <c r="H9" s="26">
        <v>4.7</v>
      </c>
      <c r="I9" s="26">
        <v>21.5</v>
      </c>
      <c r="J9" s="26">
        <v>9.6</v>
      </c>
      <c r="K9" s="25">
        <f t="shared" si="0"/>
        <v>90.1</v>
      </c>
    </row>
    <row r="10" spans="1:21" x14ac:dyDescent="0.2">
      <c r="A10" s="34" t="s">
        <v>25</v>
      </c>
      <c r="B10" s="34"/>
      <c r="C10" s="34"/>
      <c r="D10" s="26">
        <v>24</v>
      </c>
      <c r="E10" s="26">
        <v>18.8</v>
      </c>
      <c r="F10" s="26">
        <v>10</v>
      </c>
      <c r="G10" s="26">
        <v>4.7</v>
      </c>
      <c r="H10" s="26">
        <v>4.9000000000000004</v>
      </c>
      <c r="I10" s="26">
        <v>23</v>
      </c>
      <c r="J10" s="26">
        <v>7.7</v>
      </c>
      <c r="K10" s="25">
        <f t="shared" si="0"/>
        <v>93.100000000000009</v>
      </c>
    </row>
    <row r="11" spans="1:21" x14ac:dyDescent="0.2">
      <c r="A11" s="34" t="s">
        <v>26</v>
      </c>
      <c r="B11" s="34"/>
      <c r="C11" s="34"/>
      <c r="D11" s="26">
        <v>25</v>
      </c>
      <c r="E11" s="26">
        <v>19.600000000000001</v>
      </c>
      <c r="F11" s="26">
        <v>9.4</v>
      </c>
      <c r="G11" s="26">
        <v>4.9000000000000004</v>
      </c>
      <c r="H11" s="26">
        <v>5</v>
      </c>
      <c r="I11" s="26">
        <v>25</v>
      </c>
      <c r="J11" s="26">
        <v>10</v>
      </c>
      <c r="K11" s="25">
        <f t="shared" si="0"/>
        <v>98.9</v>
      </c>
    </row>
    <row r="12" spans="1:21" x14ac:dyDescent="0.2">
      <c r="A12" s="34" t="s">
        <v>27</v>
      </c>
      <c r="B12" s="34"/>
      <c r="C12" s="34"/>
      <c r="D12" s="26">
        <v>23.5</v>
      </c>
      <c r="E12" s="26">
        <v>17.600000000000001</v>
      </c>
      <c r="F12" s="26">
        <v>9.1999999999999993</v>
      </c>
      <c r="G12" s="26">
        <v>4.8</v>
      </c>
      <c r="H12" s="26">
        <v>4.5</v>
      </c>
      <c r="I12" s="26">
        <v>23.5</v>
      </c>
      <c r="J12" s="26">
        <v>9.8000000000000007</v>
      </c>
      <c r="K12" s="25">
        <f t="shared" si="0"/>
        <v>92.899999999999991</v>
      </c>
    </row>
    <row r="13" spans="1:21" x14ac:dyDescent="0.2">
      <c r="A13" s="34" t="s">
        <v>28</v>
      </c>
      <c r="B13" s="34"/>
      <c r="C13" s="34"/>
      <c r="D13" s="26">
        <v>25</v>
      </c>
      <c r="E13" s="26">
        <v>20</v>
      </c>
      <c r="F13" s="26">
        <v>9.8000000000000007</v>
      </c>
      <c r="G13" s="26">
        <v>5</v>
      </c>
      <c r="H13" s="26">
        <v>5</v>
      </c>
      <c r="I13" s="26">
        <v>25</v>
      </c>
      <c r="J13" s="26">
        <v>9.6999999999999993</v>
      </c>
      <c r="K13" s="25">
        <f t="shared" si="0"/>
        <v>99.5</v>
      </c>
    </row>
    <row r="14" spans="1:21" x14ac:dyDescent="0.2">
      <c r="A14" s="34" t="s">
        <v>29</v>
      </c>
      <c r="B14" s="34"/>
      <c r="C14" s="34"/>
      <c r="D14" s="26">
        <v>23</v>
      </c>
      <c r="E14" s="26">
        <v>13.6</v>
      </c>
      <c r="F14" s="26">
        <v>8</v>
      </c>
      <c r="G14" s="26">
        <v>4.5</v>
      </c>
      <c r="H14" s="26">
        <v>4.4000000000000004</v>
      </c>
      <c r="I14" s="26">
        <v>17.5</v>
      </c>
      <c r="J14" s="26">
        <v>8.4</v>
      </c>
      <c r="K14" s="25">
        <f t="shared" si="0"/>
        <v>79.400000000000006</v>
      </c>
    </row>
  </sheetData>
  <mergeCells count="12">
    <mergeCell ref="A14:C14"/>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U14"/>
  <sheetViews>
    <sheetView workbookViewId="0">
      <selection activeCell="I28" sqref="I28"/>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17</v>
      </c>
      <c r="K3" s="24" t="s">
        <v>18</v>
      </c>
      <c r="L3" s="2"/>
      <c r="M3" s="2"/>
      <c r="N3" s="2"/>
      <c r="O3" s="2"/>
      <c r="P3" s="2"/>
      <c r="Q3" s="2"/>
      <c r="R3" s="2"/>
      <c r="S3" s="2"/>
      <c r="T3" s="2"/>
      <c r="U3" s="2"/>
    </row>
    <row r="4" spans="1:21" x14ac:dyDescent="0.2">
      <c r="A4" s="34" t="s">
        <v>19</v>
      </c>
      <c r="B4" s="34"/>
      <c r="C4" s="34"/>
      <c r="D4" s="26">
        <v>20</v>
      </c>
      <c r="E4" s="26">
        <v>16</v>
      </c>
      <c r="F4" s="26">
        <v>6</v>
      </c>
      <c r="G4" s="26">
        <v>4</v>
      </c>
      <c r="H4" s="26">
        <v>3</v>
      </c>
      <c r="I4" s="26">
        <v>20</v>
      </c>
      <c r="J4" s="26">
        <v>9.6</v>
      </c>
      <c r="K4" s="25">
        <f>SUM(D4:J4)</f>
        <v>78.599999999999994</v>
      </c>
    </row>
    <row r="5" spans="1:21" x14ac:dyDescent="0.2">
      <c r="A5" s="34" t="s">
        <v>20</v>
      </c>
      <c r="B5" s="34"/>
      <c r="C5" s="34"/>
      <c r="D5" s="26">
        <v>15</v>
      </c>
      <c r="E5" s="26">
        <v>12</v>
      </c>
      <c r="F5" s="26">
        <v>6</v>
      </c>
      <c r="G5" s="26">
        <v>2</v>
      </c>
      <c r="H5" s="26">
        <v>3</v>
      </c>
      <c r="I5" s="26">
        <v>20</v>
      </c>
      <c r="J5" s="26">
        <v>9.6</v>
      </c>
      <c r="K5" s="25">
        <f t="shared" ref="K5:K14" si="0">SUM(D5:J5)</f>
        <v>67.599999999999994</v>
      </c>
    </row>
    <row r="6" spans="1:21" x14ac:dyDescent="0.2">
      <c r="A6" s="34" t="s">
        <v>21</v>
      </c>
      <c r="B6" s="34"/>
      <c r="C6" s="34"/>
      <c r="D6" s="26">
        <v>15</v>
      </c>
      <c r="E6" s="26">
        <v>12</v>
      </c>
      <c r="F6" s="26">
        <v>6</v>
      </c>
      <c r="G6" s="26">
        <v>4</v>
      </c>
      <c r="H6" s="26">
        <v>3</v>
      </c>
      <c r="I6" s="26">
        <v>25</v>
      </c>
      <c r="J6" s="26">
        <v>8.9</v>
      </c>
      <c r="K6" s="25">
        <f t="shared" si="0"/>
        <v>73.900000000000006</v>
      </c>
    </row>
    <row r="7" spans="1:21" x14ac:dyDescent="0.2">
      <c r="A7" s="34" t="s">
        <v>22</v>
      </c>
      <c r="B7" s="34"/>
      <c r="C7" s="34"/>
      <c r="D7" s="26">
        <v>15</v>
      </c>
      <c r="E7" s="26">
        <v>8</v>
      </c>
      <c r="F7" s="26">
        <v>6</v>
      </c>
      <c r="G7" s="26">
        <v>2</v>
      </c>
      <c r="H7" s="26">
        <v>3</v>
      </c>
      <c r="I7" s="26">
        <v>10</v>
      </c>
      <c r="J7" s="26">
        <v>7.5</v>
      </c>
      <c r="K7" s="25">
        <f t="shared" si="0"/>
        <v>51.5</v>
      </c>
    </row>
    <row r="8" spans="1:21" x14ac:dyDescent="0.2">
      <c r="A8" s="34" t="s">
        <v>23</v>
      </c>
      <c r="B8" s="34"/>
      <c r="C8" s="34"/>
      <c r="D8" s="26">
        <v>15</v>
      </c>
      <c r="E8" s="26">
        <v>8</v>
      </c>
      <c r="F8" s="26">
        <v>6</v>
      </c>
      <c r="G8" s="26">
        <v>2</v>
      </c>
      <c r="H8" s="26">
        <v>3</v>
      </c>
      <c r="I8" s="26">
        <v>10</v>
      </c>
      <c r="J8" s="26">
        <v>2</v>
      </c>
      <c r="K8" s="25">
        <f t="shared" si="0"/>
        <v>46</v>
      </c>
    </row>
    <row r="9" spans="1:21" x14ac:dyDescent="0.2">
      <c r="A9" s="34" t="s">
        <v>24</v>
      </c>
      <c r="B9" s="34"/>
      <c r="C9" s="34"/>
      <c r="D9" s="26">
        <v>15</v>
      </c>
      <c r="E9" s="26">
        <v>16</v>
      </c>
      <c r="F9" s="26">
        <v>6</v>
      </c>
      <c r="G9" s="26">
        <v>3</v>
      </c>
      <c r="H9" s="26">
        <v>3</v>
      </c>
      <c r="I9" s="26">
        <v>20</v>
      </c>
      <c r="J9" s="26">
        <v>9.6</v>
      </c>
      <c r="K9" s="25">
        <f t="shared" si="0"/>
        <v>72.599999999999994</v>
      </c>
    </row>
    <row r="10" spans="1:21" x14ac:dyDescent="0.2">
      <c r="A10" s="34" t="s">
        <v>25</v>
      </c>
      <c r="B10" s="34"/>
      <c r="C10" s="34"/>
      <c r="D10" s="26">
        <v>20</v>
      </c>
      <c r="E10" s="26">
        <v>16</v>
      </c>
      <c r="F10" s="26">
        <v>6</v>
      </c>
      <c r="G10" s="26">
        <v>4</v>
      </c>
      <c r="H10" s="26">
        <v>3</v>
      </c>
      <c r="I10" s="26">
        <v>25</v>
      </c>
      <c r="J10" s="26">
        <v>7.7</v>
      </c>
      <c r="K10" s="25">
        <f t="shared" si="0"/>
        <v>81.7</v>
      </c>
    </row>
    <row r="11" spans="1:21" x14ac:dyDescent="0.2">
      <c r="A11" s="34" t="s">
        <v>26</v>
      </c>
      <c r="B11" s="34"/>
      <c r="C11" s="34"/>
      <c r="D11" s="26">
        <v>15</v>
      </c>
      <c r="E11" s="26">
        <v>16</v>
      </c>
      <c r="F11" s="26">
        <v>6</v>
      </c>
      <c r="G11" s="26">
        <v>4</v>
      </c>
      <c r="H11" s="26">
        <v>3</v>
      </c>
      <c r="I11" s="26">
        <v>20</v>
      </c>
      <c r="J11" s="26">
        <v>10</v>
      </c>
      <c r="K11" s="25">
        <f t="shared" si="0"/>
        <v>74</v>
      </c>
    </row>
    <row r="12" spans="1:21" x14ac:dyDescent="0.2">
      <c r="A12" s="34" t="s">
        <v>27</v>
      </c>
      <c r="B12" s="34"/>
      <c r="C12" s="34"/>
      <c r="D12" s="26">
        <v>20</v>
      </c>
      <c r="E12" s="26">
        <v>12</v>
      </c>
      <c r="F12" s="26">
        <v>6</v>
      </c>
      <c r="G12" s="26">
        <v>4</v>
      </c>
      <c r="H12" s="26">
        <v>3</v>
      </c>
      <c r="I12" s="26">
        <v>20</v>
      </c>
      <c r="J12" s="26">
        <v>9.8000000000000007</v>
      </c>
      <c r="K12" s="25">
        <f t="shared" si="0"/>
        <v>74.8</v>
      </c>
    </row>
    <row r="13" spans="1:21" x14ac:dyDescent="0.2">
      <c r="A13" s="34" t="s">
        <v>28</v>
      </c>
      <c r="B13" s="34"/>
      <c r="C13" s="34"/>
      <c r="D13" s="26">
        <v>15</v>
      </c>
      <c r="E13" s="26">
        <v>12</v>
      </c>
      <c r="F13" s="26">
        <v>6</v>
      </c>
      <c r="G13" s="26">
        <v>3</v>
      </c>
      <c r="H13" s="26">
        <v>3</v>
      </c>
      <c r="I13" s="26">
        <v>15</v>
      </c>
      <c r="J13" s="26">
        <v>9.6999999999999993</v>
      </c>
      <c r="K13" s="25">
        <f t="shared" si="0"/>
        <v>63.7</v>
      </c>
    </row>
    <row r="14" spans="1:21" x14ac:dyDescent="0.2">
      <c r="A14" s="34" t="s">
        <v>29</v>
      </c>
      <c r="B14" s="34"/>
      <c r="C14" s="34"/>
      <c r="D14" s="26">
        <v>15</v>
      </c>
      <c r="E14" s="26">
        <v>8</v>
      </c>
      <c r="F14" s="26">
        <v>6</v>
      </c>
      <c r="G14" s="26">
        <v>3</v>
      </c>
      <c r="H14" s="26">
        <v>3</v>
      </c>
      <c r="I14" s="26">
        <v>10</v>
      </c>
      <c r="J14" s="26">
        <v>8.4</v>
      </c>
      <c r="K14" s="25">
        <f t="shared" si="0"/>
        <v>53.4</v>
      </c>
    </row>
  </sheetData>
  <mergeCells count="12">
    <mergeCell ref="A14:C14"/>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14"/>
  <sheetViews>
    <sheetView workbookViewId="0">
      <selection activeCell="K3" sqref="K3"/>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17</v>
      </c>
      <c r="K3" s="24" t="s">
        <v>18</v>
      </c>
      <c r="L3" s="2"/>
      <c r="M3" s="2"/>
      <c r="N3" s="2"/>
      <c r="O3" s="2"/>
      <c r="P3" s="2"/>
      <c r="Q3" s="2"/>
      <c r="R3" s="2"/>
      <c r="S3" s="2"/>
      <c r="T3" s="2"/>
      <c r="U3" s="2"/>
    </row>
    <row r="4" spans="1:21" x14ac:dyDescent="0.2">
      <c r="A4" s="34" t="s">
        <v>19</v>
      </c>
      <c r="B4" s="34"/>
      <c r="C4" s="34"/>
      <c r="D4" s="26">
        <v>20</v>
      </c>
      <c r="E4" s="26">
        <v>16</v>
      </c>
      <c r="F4" s="26">
        <v>8</v>
      </c>
      <c r="G4" s="26">
        <v>4</v>
      </c>
      <c r="H4" s="26">
        <v>3</v>
      </c>
      <c r="I4" s="26">
        <v>20</v>
      </c>
      <c r="J4" s="26">
        <v>9.6</v>
      </c>
      <c r="K4" s="25">
        <f>SUM(D4:J4)</f>
        <v>80.599999999999994</v>
      </c>
    </row>
    <row r="5" spans="1:21" x14ac:dyDescent="0.2">
      <c r="A5" s="34" t="s">
        <v>20</v>
      </c>
      <c r="B5" s="34"/>
      <c r="C5" s="34"/>
      <c r="D5" s="26">
        <v>20</v>
      </c>
      <c r="E5" s="26">
        <v>12</v>
      </c>
      <c r="F5" s="26">
        <v>6</v>
      </c>
      <c r="G5" s="26">
        <v>3</v>
      </c>
      <c r="H5" s="26">
        <v>3</v>
      </c>
      <c r="I5" s="26">
        <v>15</v>
      </c>
      <c r="J5" s="26">
        <v>9.6</v>
      </c>
      <c r="K5" s="25">
        <f t="shared" ref="K5:K14" si="0">SUM(D5:J5)</f>
        <v>68.599999999999994</v>
      </c>
    </row>
    <row r="6" spans="1:21" x14ac:dyDescent="0.2">
      <c r="A6" s="34" t="s">
        <v>21</v>
      </c>
      <c r="B6" s="34"/>
      <c r="C6" s="34"/>
      <c r="D6" s="26">
        <v>20</v>
      </c>
      <c r="E6" s="26">
        <v>20</v>
      </c>
      <c r="F6" s="26">
        <v>10</v>
      </c>
      <c r="G6" s="26">
        <v>5</v>
      </c>
      <c r="H6" s="26">
        <v>4</v>
      </c>
      <c r="I6" s="26">
        <v>25</v>
      </c>
      <c r="J6" s="26">
        <v>8.9</v>
      </c>
      <c r="K6" s="25">
        <f t="shared" si="0"/>
        <v>92.9</v>
      </c>
    </row>
    <row r="7" spans="1:21" x14ac:dyDescent="0.2">
      <c r="A7" s="34" t="s">
        <v>22</v>
      </c>
      <c r="B7" s="34"/>
      <c r="C7" s="34"/>
      <c r="D7" s="26">
        <v>20</v>
      </c>
      <c r="E7" s="26">
        <v>12</v>
      </c>
      <c r="F7" s="26">
        <v>8</v>
      </c>
      <c r="G7" s="26">
        <v>3</v>
      </c>
      <c r="H7" s="26">
        <v>4</v>
      </c>
      <c r="I7" s="26">
        <v>15</v>
      </c>
      <c r="J7" s="26">
        <v>7.5</v>
      </c>
      <c r="K7" s="25">
        <f t="shared" si="0"/>
        <v>69.5</v>
      </c>
    </row>
    <row r="8" spans="1:21" x14ac:dyDescent="0.2">
      <c r="A8" s="34" t="s">
        <v>23</v>
      </c>
      <c r="B8" s="34"/>
      <c r="C8" s="34"/>
      <c r="D8" s="26">
        <v>15</v>
      </c>
      <c r="E8" s="26">
        <v>8</v>
      </c>
      <c r="F8" s="26">
        <v>8</v>
      </c>
      <c r="G8" s="26">
        <v>3</v>
      </c>
      <c r="H8" s="26">
        <v>4</v>
      </c>
      <c r="I8" s="26">
        <v>15</v>
      </c>
      <c r="J8" s="26">
        <v>2</v>
      </c>
      <c r="K8" s="25">
        <f t="shared" si="0"/>
        <v>55</v>
      </c>
    </row>
    <row r="9" spans="1:21" x14ac:dyDescent="0.2">
      <c r="A9" s="34" t="s">
        <v>24</v>
      </c>
      <c r="B9" s="34"/>
      <c r="C9" s="34"/>
      <c r="D9" s="26">
        <v>20</v>
      </c>
      <c r="E9" s="26">
        <v>16</v>
      </c>
      <c r="F9" s="26">
        <v>8</v>
      </c>
      <c r="G9" s="26">
        <v>4</v>
      </c>
      <c r="H9" s="26">
        <v>3</v>
      </c>
      <c r="I9" s="26">
        <v>20</v>
      </c>
      <c r="J9" s="26">
        <v>9.6</v>
      </c>
      <c r="K9" s="25">
        <f t="shared" si="0"/>
        <v>80.599999999999994</v>
      </c>
    </row>
    <row r="10" spans="1:21" x14ac:dyDescent="0.2">
      <c r="A10" s="34" t="s">
        <v>25</v>
      </c>
      <c r="B10" s="34"/>
      <c r="C10" s="34"/>
      <c r="D10" s="26">
        <v>20</v>
      </c>
      <c r="E10" s="26">
        <v>12</v>
      </c>
      <c r="F10" s="26">
        <v>8</v>
      </c>
      <c r="G10" s="26">
        <v>4</v>
      </c>
      <c r="H10" s="26">
        <v>4</v>
      </c>
      <c r="I10" s="26">
        <v>15</v>
      </c>
      <c r="J10" s="26">
        <v>7.7</v>
      </c>
      <c r="K10" s="25">
        <f t="shared" si="0"/>
        <v>70.7</v>
      </c>
    </row>
    <row r="11" spans="1:21" x14ac:dyDescent="0.2">
      <c r="A11" s="34" t="s">
        <v>26</v>
      </c>
      <c r="B11" s="34"/>
      <c r="C11" s="34"/>
      <c r="D11" s="26">
        <v>25</v>
      </c>
      <c r="E11" s="26">
        <v>20</v>
      </c>
      <c r="F11" s="26">
        <v>8</v>
      </c>
      <c r="G11" s="26">
        <v>4</v>
      </c>
      <c r="H11" s="26">
        <v>4</v>
      </c>
      <c r="I11" s="26">
        <v>25</v>
      </c>
      <c r="J11" s="26">
        <v>10</v>
      </c>
      <c r="K11" s="25">
        <f t="shared" si="0"/>
        <v>96</v>
      </c>
    </row>
    <row r="12" spans="1:21" x14ac:dyDescent="0.2">
      <c r="A12" s="34" t="s">
        <v>27</v>
      </c>
      <c r="B12" s="34"/>
      <c r="C12" s="34"/>
      <c r="D12" s="26">
        <v>20</v>
      </c>
      <c r="E12" s="26">
        <v>16</v>
      </c>
      <c r="F12" s="26">
        <v>8</v>
      </c>
      <c r="G12" s="26">
        <v>4</v>
      </c>
      <c r="H12" s="26">
        <v>4</v>
      </c>
      <c r="I12" s="26">
        <v>20</v>
      </c>
      <c r="J12" s="26">
        <v>9.8000000000000007</v>
      </c>
      <c r="K12" s="25">
        <f t="shared" si="0"/>
        <v>81.8</v>
      </c>
    </row>
    <row r="13" spans="1:21" x14ac:dyDescent="0.2">
      <c r="A13" s="34" t="s">
        <v>28</v>
      </c>
      <c r="B13" s="34"/>
      <c r="C13" s="34"/>
      <c r="D13" s="26">
        <v>20</v>
      </c>
      <c r="E13" s="26">
        <v>20</v>
      </c>
      <c r="F13" s="26">
        <v>8</v>
      </c>
      <c r="G13" s="26">
        <v>4</v>
      </c>
      <c r="H13" s="26">
        <v>4</v>
      </c>
      <c r="I13" s="26">
        <v>25</v>
      </c>
      <c r="J13" s="26">
        <v>9.6999999999999993</v>
      </c>
      <c r="K13" s="25">
        <f t="shared" si="0"/>
        <v>90.7</v>
      </c>
    </row>
    <row r="14" spans="1:21" x14ac:dyDescent="0.2">
      <c r="A14" s="34" t="s">
        <v>29</v>
      </c>
      <c r="B14" s="34"/>
      <c r="C14" s="34"/>
      <c r="D14" s="26">
        <v>20</v>
      </c>
      <c r="E14" s="26">
        <v>12</v>
      </c>
      <c r="F14" s="26">
        <v>8</v>
      </c>
      <c r="G14" s="26">
        <v>4</v>
      </c>
      <c r="H14" s="26">
        <v>4</v>
      </c>
      <c r="I14" s="26">
        <v>15</v>
      </c>
      <c r="J14" s="26">
        <v>8.4</v>
      </c>
      <c r="K14" s="25">
        <f t="shared" si="0"/>
        <v>71.400000000000006</v>
      </c>
    </row>
  </sheetData>
  <mergeCells count="12">
    <mergeCell ref="A14:C14"/>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A3FC-B191-4103-A06F-BDB7C6DF43C8}">
  <sheetPr>
    <tabColor rgb="FF00B0F0"/>
  </sheetPr>
  <dimension ref="A1:U14"/>
  <sheetViews>
    <sheetView workbookViewId="0">
      <selection activeCell="E45" sqref="E45"/>
    </sheetView>
  </sheetViews>
  <sheetFormatPr defaultRowHeight="12.75" x14ac:dyDescent="0.2"/>
  <cols>
    <col min="10" max="10" width="9.85546875" bestFit="1" customWidth="1"/>
    <col min="11" max="11" width="14.42578125" bestFit="1" customWidth="1"/>
  </cols>
  <sheetData>
    <row r="1" spans="1:21" ht="15.75" x14ac:dyDescent="0.25">
      <c r="A1" s="4" t="s">
        <v>0</v>
      </c>
      <c r="B1" s="3"/>
      <c r="C1" s="3"/>
      <c r="D1" s="3"/>
      <c r="E1" s="1"/>
      <c r="F1" s="1"/>
      <c r="G1" s="1"/>
      <c r="H1" s="1"/>
      <c r="I1" s="1"/>
    </row>
    <row r="2" spans="1:21" ht="15.75" x14ac:dyDescent="0.25">
      <c r="A2" s="1"/>
    </row>
    <row r="3" spans="1:21" x14ac:dyDescent="0.2">
      <c r="A3" s="35"/>
      <c r="B3" s="35"/>
      <c r="C3" s="35"/>
      <c r="D3" s="23" t="s">
        <v>6</v>
      </c>
      <c r="E3" s="23" t="s">
        <v>7</v>
      </c>
      <c r="F3" s="23" t="s">
        <v>8</v>
      </c>
      <c r="G3" s="23" t="s">
        <v>9</v>
      </c>
      <c r="H3" s="23" t="s">
        <v>10</v>
      </c>
      <c r="I3" s="23" t="s">
        <v>11</v>
      </c>
      <c r="J3" s="23" t="s">
        <v>17</v>
      </c>
      <c r="K3" s="24" t="s">
        <v>18</v>
      </c>
      <c r="L3" s="2"/>
      <c r="M3" s="2"/>
      <c r="N3" s="2"/>
      <c r="O3" s="2"/>
      <c r="P3" s="2"/>
      <c r="Q3" s="2"/>
      <c r="R3" s="2"/>
      <c r="S3" s="2"/>
      <c r="T3" s="2"/>
      <c r="U3" s="2"/>
    </row>
    <row r="4" spans="1:21" x14ac:dyDescent="0.2">
      <c r="A4" s="34" t="s">
        <v>19</v>
      </c>
      <c r="B4" s="34"/>
      <c r="C4" s="34"/>
      <c r="D4" s="26"/>
      <c r="E4" s="26"/>
      <c r="F4" s="26"/>
      <c r="G4" s="26"/>
      <c r="H4" s="26"/>
      <c r="I4" s="26"/>
      <c r="J4" s="26">
        <v>9.6</v>
      </c>
      <c r="K4" s="25">
        <f>SUM(D4:J4)</f>
        <v>9.6</v>
      </c>
    </row>
    <row r="5" spans="1:21" x14ac:dyDescent="0.2">
      <c r="A5" s="34" t="s">
        <v>20</v>
      </c>
      <c r="B5" s="34"/>
      <c r="C5" s="34"/>
      <c r="D5" s="26"/>
      <c r="E5" s="26"/>
      <c r="F5" s="26"/>
      <c r="G5" s="26"/>
      <c r="H5" s="26"/>
      <c r="I5" s="26"/>
      <c r="J5" s="26">
        <v>9.6</v>
      </c>
      <c r="K5" s="25">
        <f t="shared" ref="K5:K14" si="0">SUM(D5:J5)</f>
        <v>9.6</v>
      </c>
    </row>
    <row r="6" spans="1:21" x14ac:dyDescent="0.2">
      <c r="A6" s="34" t="s">
        <v>21</v>
      </c>
      <c r="B6" s="34"/>
      <c r="C6" s="34"/>
      <c r="D6" s="26"/>
      <c r="E6" s="26"/>
      <c r="F6" s="26"/>
      <c r="G6" s="26"/>
      <c r="H6" s="26"/>
      <c r="I6" s="26"/>
      <c r="J6" s="26">
        <v>8.9</v>
      </c>
      <c r="K6" s="25">
        <f t="shared" si="0"/>
        <v>8.9</v>
      </c>
    </row>
    <row r="7" spans="1:21" x14ac:dyDescent="0.2">
      <c r="A7" s="34" t="s">
        <v>22</v>
      </c>
      <c r="B7" s="34"/>
      <c r="C7" s="34"/>
      <c r="D7" s="26"/>
      <c r="E7" s="26"/>
      <c r="F7" s="26"/>
      <c r="G7" s="26"/>
      <c r="H7" s="26"/>
      <c r="I7" s="26"/>
      <c r="J7" s="26">
        <v>7.5</v>
      </c>
      <c r="K7" s="25">
        <f t="shared" si="0"/>
        <v>7.5</v>
      </c>
    </row>
    <row r="8" spans="1:21" x14ac:dyDescent="0.2">
      <c r="A8" s="34" t="s">
        <v>23</v>
      </c>
      <c r="B8" s="34"/>
      <c r="C8" s="34"/>
      <c r="D8" s="26"/>
      <c r="E8" s="26"/>
      <c r="F8" s="26"/>
      <c r="G8" s="26"/>
      <c r="H8" s="26"/>
      <c r="I8" s="26"/>
      <c r="J8" s="26">
        <v>2</v>
      </c>
      <c r="K8" s="25">
        <f t="shared" si="0"/>
        <v>2</v>
      </c>
    </row>
    <row r="9" spans="1:21" x14ac:dyDescent="0.2">
      <c r="A9" s="34" t="s">
        <v>24</v>
      </c>
      <c r="B9" s="34"/>
      <c r="C9" s="34"/>
      <c r="D9" s="26"/>
      <c r="E9" s="26"/>
      <c r="F9" s="26"/>
      <c r="G9" s="26"/>
      <c r="H9" s="26"/>
      <c r="I9" s="26"/>
      <c r="J9" s="26">
        <v>9.6</v>
      </c>
      <c r="K9" s="25">
        <f t="shared" si="0"/>
        <v>9.6</v>
      </c>
    </row>
    <row r="10" spans="1:21" x14ac:dyDescent="0.2">
      <c r="A10" s="34" t="s">
        <v>25</v>
      </c>
      <c r="B10" s="34"/>
      <c r="C10" s="34"/>
      <c r="D10" s="26"/>
      <c r="E10" s="26"/>
      <c r="F10" s="26"/>
      <c r="G10" s="26"/>
      <c r="H10" s="26"/>
      <c r="I10" s="26"/>
      <c r="J10" s="26">
        <v>7.7</v>
      </c>
      <c r="K10" s="25">
        <f t="shared" si="0"/>
        <v>7.7</v>
      </c>
    </row>
    <row r="11" spans="1:21" x14ac:dyDescent="0.2">
      <c r="A11" s="34" t="s">
        <v>26</v>
      </c>
      <c r="B11" s="34"/>
      <c r="C11" s="34"/>
      <c r="D11" s="26"/>
      <c r="E11" s="26"/>
      <c r="F11" s="26"/>
      <c r="G11" s="26"/>
      <c r="H11" s="26"/>
      <c r="I11" s="26"/>
      <c r="J11" s="26">
        <v>10</v>
      </c>
      <c r="K11" s="25">
        <f t="shared" si="0"/>
        <v>10</v>
      </c>
    </row>
    <row r="12" spans="1:21" x14ac:dyDescent="0.2">
      <c r="A12" s="34" t="s">
        <v>27</v>
      </c>
      <c r="B12" s="34"/>
      <c r="C12" s="34"/>
      <c r="D12" s="26"/>
      <c r="E12" s="26"/>
      <c r="F12" s="26"/>
      <c r="G12" s="26"/>
      <c r="H12" s="26"/>
      <c r="I12" s="26"/>
      <c r="J12" s="26">
        <v>9.8000000000000007</v>
      </c>
      <c r="K12" s="25">
        <f t="shared" si="0"/>
        <v>9.8000000000000007</v>
      </c>
    </row>
    <row r="13" spans="1:21" x14ac:dyDescent="0.2">
      <c r="A13" s="34" t="s">
        <v>28</v>
      </c>
      <c r="B13" s="34"/>
      <c r="C13" s="34"/>
      <c r="D13" s="26"/>
      <c r="E13" s="26"/>
      <c r="F13" s="26"/>
      <c r="G13" s="26"/>
      <c r="H13" s="26"/>
      <c r="I13" s="26"/>
      <c r="J13" s="26">
        <v>9.6999999999999993</v>
      </c>
      <c r="K13" s="25">
        <f t="shared" si="0"/>
        <v>9.6999999999999993</v>
      </c>
    </row>
    <row r="14" spans="1:21" x14ac:dyDescent="0.2">
      <c r="A14" s="34" t="s">
        <v>29</v>
      </c>
      <c r="B14" s="34"/>
      <c r="C14" s="34"/>
      <c r="D14" s="26"/>
      <c r="E14" s="26"/>
      <c r="F14" s="26"/>
      <c r="G14" s="26"/>
      <c r="H14" s="26"/>
      <c r="I14" s="26"/>
      <c r="J14" s="26">
        <v>8.4</v>
      </c>
      <c r="K14" s="25">
        <f t="shared" si="0"/>
        <v>8.4</v>
      </c>
    </row>
  </sheetData>
  <mergeCells count="12">
    <mergeCell ref="A14:C14"/>
    <mergeCell ref="A3:C3"/>
    <mergeCell ref="A4:C4"/>
    <mergeCell ref="A5:C5"/>
    <mergeCell ref="A6:C6"/>
    <mergeCell ref="A7:C7"/>
    <mergeCell ref="A8:C8"/>
    <mergeCell ref="A9:C9"/>
    <mergeCell ref="A10:C10"/>
    <mergeCell ref="A11:C11"/>
    <mergeCell ref="A12:C12"/>
    <mergeCell ref="A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2"/>
  <sheetViews>
    <sheetView workbookViewId="0">
      <selection activeCell="A22" sqref="A22"/>
    </sheetView>
  </sheetViews>
  <sheetFormatPr defaultRowHeight="15" x14ac:dyDescent="0.2"/>
  <cols>
    <col min="1" max="1" width="33" style="7" customWidth="1"/>
    <col min="2" max="3" width="7" style="7" bestFit="1" customWidth="1"/>
    <col min="4" max="6" width="7.7109375" style="7" customWidth="1"/>
    <col min="7" max="7" width="8.85546875" style="7" hidden="1" customWidth="1"/>
    <col min="8" max="8" width="7.5703125" style="7" customWidth="1"/>
    <col min="9" max="9" width="8.28515625" style="7" customWidth="1"/>
    <col min="10" max="13" width="4.140625" style="7" bestFit="1" customWidth="1"/>
    <col min="14" max="14" width="4.140625" style="7" customWidth="1"/>
    <col min="15" max="15" width="7.140625" style="7" bestFit="1" customWidth="1"/>
    <col min="16" max="16384" width="9.140625" style="7"/>
  </cols>
  <sheetData>
    <row r="1" spans="1:16" ht="15.75" x14ac:dyDescent="0.25">
      <c r="A1" s="5" t="s">
        <v>12</v>
      </c>
      <c r="B1" s="6"/>
      <c r="C1" s="5"/>
      <c r="D1" s="5"/>
      <c r="E1" s="5"/>
      <c r="F1" s="5"/>
      <c r="G1" s="5"/>
      <c r="H1" s="5"/>
    </row>
    <row r="2" spans="1:16" ht="6" customHeight="1" x14ac:dyDescent="0.25">
      <c r="A2" s="5"/>
      <c r="B2" s="6"/>
      <c r="C2" s="5"/>
      <c r="D2" s="5"/>
      <c r="E2" s="5"/>
      <c r="F2" s="5"/>
      <c r="G2" s="5"/>
      <c r="H2" s="5"/>
    </row>
    <row r="3" spans="1:16" ht="15.75" x14ac:dyDescent="0.25">
      <c r="A3" s="36" t="s">
        <v>30</v>
      </c>
      <c r="B3" s="36"/>
      <c r="C3" s="36"/>
      <c r="D3" s="36"/>
      <c r="E3" s="36"/>
      <c r="F3" s="36"/>
      <c r="G3" s="36"/>
      <c r="H3" s="36"/>
    </row>
    <row r="4" spans="1:16" x14ac:dyDescent="0.2">
      <c r="A4" s="6"/>
      <c r="B4" s="6"/>
      <c r="C4" s="6"/>
      <c r="D4" s="6"/>
      <c r="E4" s="6"/>
      <c r="F4" s="6"/>
      <c r="G4" s="6"/>
      <c r="H4" s="6"/>
    </row>
    <row r="5" spans="1:16" ht="15.75" x14ac:dyDescent="0.25">
      <c r="F5" s="17"/>
      <c r="G5" s="16"/>
      <c r="H5" s="8"/>
      <c r="I5" s="16"/>
      <c r="J5" s="8"/>
      <c r="O5" s="37" t="s">
        <v>14</v>
      </c>
      <c r="P5" s="37"/>
    </row>
    <row r="6" spans="1:16" s="11" customFormat="1" ht="135" customHeight="1" x14ac:dyDescent="0.2">
      <c r="A6" s="9"/>
      <c r="B6" s="10" t="s">
        <v>1</v>
      </c>
      <c r="C6" s="10" t="s">
        <v>2</v>
      </c>
      <c r="D6" s="10" t="s">
        <v>3</v>
      </c>
      <c r="E6" s="10" t="s">
        <v>4</v>
      </c>
      <c r="F6" s="10" t="s">
        <v>5</v>
      </c>
      <c r="G6" s="19" t="s">
        <v>15</v>
      </c>
      <c r="I6" s="7"/>
      <c r="J6" s="10" t="str">
        <f>B6</f>
        <v>Evaluator 1</v>
      </c>
      <c r="K6" s="10" t="str">
        <f>C6</f>
        <v>Evaluator 2</v>
      </c>
      <c r="L6" s="10" t="str">
        <f>D6</f>
        <v>Evaluator 3</v>
      </c>
      <c r="M6" s="10" t="str">
        <f>E6</f>
        <v>Evaluator 4</v>
      </c>
      <c r="N6" s="10" t="str">
        <f>F6</f>
        <v>Evaluator 5</v>
      </c>
      <c r="O6" s="19" t="s">
        <v>16</v>
      </c>
      <c r="P6" s="15" t="s">
        <v>13</v>
      </c>
    </row>
    <row r="7" spans="1:16" s="33" customFormat="1" ht="16.5" customHeight="1" x14ac:dyDescent="0.2">
      <c r="A7" s="27" t="str">
        <f>'1'!A4:C4</f>
        <v>AECOM</v>
      </c>
      <c r="B7" s="28">
        <f>'1'!K4</f>
        <v>75.599999999999994</v>
      </c>
      <c r="C7" s="28">
        <f>'2'!K4</f>
        <v>80.599999999999994</v>
      </c>
      <c r="D7" s="28">
        <f>'3'!K4</f>
        <v>95.699999999999989</v>
      </c>
      <c r="E7" s="28">
        <f>'4'!K4</f>
        <v>78.599999999999994</v>
      </c>
      <c r="F7" s="28">
        <f>'5'!K4</f>
        <v>80.599999999999994</v>
      </c>
      <c r="G7" s="29">
        <f t="shared" ref="G7:G17" si="0">AVERAGE(B7:F7)</f>
        <v>82.22</v>
      </c>
      <c r="H7" s="30"/>
      <c r="I7" s="30"/>
      <c r="J7" s="31">
        <f t="shared" ref="J7:J17" si="1">RANK(B7,$B$7:$B$17,0)</f>
        <v>5</v>
      </c>
      <c r="K7" s="31">
        <f t="shared" ref="K7:K17" si="2">RANK(C7,$C$7:$C$17,0)</f>
        <v>1</v>
      </c>
      <c r="L7" s="31">
        <f t="shared" ref="L7:L17" si="3">RANK(D7,$D$7:$D$17,0)</f>
        <v>4</v>
      </c>
      <c r="M7" s="31">
        <f t="shared" ref="M7:M17" si="4">RANK(E7,$E$7:$E$17,0)</f>
        <v>2</v>
      </c>
      <c r="N7" s="31">
        <f t="shared" ref="N7:N17" si="5">RANK(F7,$F$7:$F$17,0)</f>
        <v>5</v>
      </c>
      <c r="O7" s="32">
        <f t="shared" ref="O7:O17" si="6">AVERAGE(J7:N7)</f>
        <v>3.4</v>
      </c>
      <c r="P7" s="32">
        <f>RANK(O7,$O$7:$O$17,1)</f>
        <v>3</v>
      </c>
    </row>
    <row r="8" spans="1:16" ht="16.5" customHeight="1" x14ac:dyDescent="0.2">
      <c r="A8" s="13" t="str">
        <f>'1'!A5:C5</f>
        <v>Brave</v>
      </c>
      <c r="B8" s="22">
        <f>'1'!K5</f>
        <v>70.599999999999994</v>
      </c>
      <c r="C8" s="22">
        <f>'2'!K5</f>
        <v>66.099999999999994</v>
      </c>
      <c r="D8" s="22">
        <f>'3'!K5</f>
        <v>77.599999999999994</v>
      </c>
      <c r="E8" s="22">
        <f>'4'!K5</f>
        <v>67.599999999999994</v>
      </c>
      <c r="F8" s="22">
        <f>'5'!K5</f>
        <v>68.599999999999994</v>
      </c>
      <c r="G8" s="20">
        <f t="shared" si="0"/>
        <v>70.099999999999994</v>
      </c>
      <c r="H8" s="18"/>
      <c r="I8" s="18"/>
      <c r="J8" s="12">
        <f t="shared" si="1"/>
        <v>6</v>
      </c>
      <c r="K8" s="12">
        <f t="shared" si="2"/>
        <v>7</v>
      </c>
      <c r="L8" s="12">
        <f t="shared" si="3"/>
        <v>9</v>
      </c>
      <c r="M8" s="12">
        <f t="shared" si="4"/>
        <v>7</v>
      </c>
      <c r="N8" s="12">
        <f t="shared" si="5"/>
        <v>10</v>
      </c>
      <c r="O8" s="21">
        <f t="shared" si="6"/>
        <v>7.8</v>
      </c>
      <c r="P8" s="21">
        <f t="shared" ref="P8:P17" si="7">RANK(O8,$O$7:$O$17,1)</f>
        <v>8</v>
      </c>
    </row>
    <row r="9" spans="1:16" s="33" customFormat="1" ht="16.5" customHeight="1" x14ac:dyDescent="0.2">
      <c r="A9" s="27" t="str">
        <f>'1'!A6:C6</f>
        <v>Cannon Design</v>
      </c>
      <c r="B9" s="28">
        <f>'1'!K6</f>
        <v>84.9</v>
      </c>
      <c r="C9" s="28">
        <f>'2'!K6</f>
        <v>78.900000000000006</v>
      </c>
      <c r="D9" s="28">
        <f>'3'!K6</f>
        <v>97</v>
      </c>
      <c r="E9" s="28">
        <f>'4'!K6</f>
        <v>73.900000000000006</v>
      </c>
      <c r="F9" s="28">
        <f>'5'!K6</f>
        <v>92.9</v>
      </c>
      <c r="G9" s="29">
        <f t="shared" si="0"/>
        <v>85.52000000000001</v>
      </c>
      <c r="H9" s="30"/>
      <c r="I9" s="30"/>
      <c r="J9" s="31">
        <f t="shared" si="1"/>
        <v>3</v>
      </c>
      <c r="K9" s="31">
        <f t="shared" si="2"/>
        <v>2</v>
      </c>
      <c r="L9" s="31">
        <f t="shared" si="3"/>
        <v>3</v>
      </c>
      <c r="M9" s="31">
        <f t="shared" si="4"/>
        <v>5</v>
      </c>
      <c r="N9" s="31">
        <f t="shared" si="5"/>
        <v>2</v>
      </c>
      <c r="O9" s="32">
        <f t="shared" si="6"/>
        <v>3</v>
      </c>
      <c r="P9" s="32">
        <f t="shared" si="7"/>
        <v>2</v>
      </c>
    </row>
    <row r="10" spans="1:16" x14ac:dyDescent="0.2">
      <c r="A10" s="13" t="str">
        <f>'1'!A7:C7</f>
        <v>Collaborate Arch</v>
      </c>
      <c r="B10" s="22">
        <f>'1'!K7</f>
        <v>52.5</v>
      </c>
      <c r="C10" s="22">
        <f>'2'!K7</f>
        <v>51.25</v>
      </c>
      <c r="D10" s="22">
        <f>'3'!K7</f>
        <v>61.9</v>
      </c>
      <c r="E10" s="22">
        <f>'4'!K7</f>
        <v>51.5</v>
      </c>
      <c r="F10" s="22">
        <f>'5'!K7</f>
        <v>69.5</v>
      </c>
      <c r="G10" s="20">
        <f t="shared" si="0"/>
        <v>57.33</v>
      </c>
      <c r="H10" s="18"/>
      <c r="I10" s="18"/>
      <c r="J10" s="12">
        <f t="shared" si="1"/>
        <v>10</v>
      </c>
      <c r="K10" s="12">
        <f t="shared" si="2"/>
        <v>10</v>
      </c>
      <c r="L10" s="12">
        <f t="shared" si="3"/>
        <v>11</v>
      </c>
      <c r="M10" s="12">
        <f t="shared" si="4"/>
        <v>10</v>
      </c>
      <c r="N10" s="12">
        <f t="shared" si="5"/>
        <v>9</v>
      </c>
      <c r="O10" s="21">
        <f t="shared" si="6"/>
        <v>10</v>
      </c>
      <c r="P10" s="21">
        <f t="shared" si="7"/>
        <v>10</v>
      </c>
    </row>
    <row r="11" spans="1:16" x14ac:dyDescent="0.2">
      <c r="A11" s="13" t="str">
        <f>'1'!A8:C8</f>
        <v>eStudio</v>
      </c>
      <c r="B11" s="22">
        <f>'1'!K8</f>
        <v>47</v>
      </c>
      <c r="C11" s="22">
        <f>'2'!K8</f>
        <v>44</v>
      </c>
      <c r="D11" s="22">
        <f>'3'!K8</f>
        <v>69.900000000000006</v>
      </c>
      <c r="E11" s="22">
        <f>'4'!K8</f>
        <v>46</v>
      </c>
      <c r="F11" s="22">
        <f>'5'!K8</f>
        <v>55</v>
      </c>
      <c r="G11" s="20">
        <f t="shared" si="0"/>
        <v>52.379999999999995</v>
      </c>
      <c r="H11" s="18"/>
      <c r="I11" s="18"/>
      <c r="J11" s="12">
        <f t="shared" si="1"/>
        <v>11</v>
      </c>
      <c r="K11" s="12">
        <f t="shared" si="2"/>
        <v>11</v>
      </c>
      <c r="L11" s="12">
        <f t="shared" si="3"/>
        <v>10</v>
      </c>
      <c r="M11" s="12">
        <f t="shared" si="4"/>
        <v>11</v>
      </c>
      <c r="N11" s="12">
        <f t="shared" si="5"/>
        <v>11</v>
      </c>
      <c r="O11" s="21">
        <f t="shared" si="6"/>
        <v>10.8</v>
      </c>
      <c r="P11" s="21">
        <f t="shared" si="7"/>
        <v>11</v>
      </c>
    </row>
    <row r="12" spans="1:16" x14ac:dyDescent="0.2">
      <c r="A12" s="13" t="str">
        <f>'1'!A9:C9</f>
        <v>Harrison Kornberg</v>
      </c>
      <c r="B12" s="22">
        <f>'1'!K9</f>
        <v>59.6</v>
      </c>
      <c r="C12" s="22">
        <f>'2'!K9</f>
        <v>63.6</v>
      </c>
      <c r="D12" s="22">
        <f>'3'!K9</f>
        <v>90.1</v>
      </c>
      <c r="E12" s="22">
        <f>'4'!K9</f>
        <v>72.599999999999994</v>
      </c>
      <c r="F12" s="22">
        <f>'5'!K9</f>
        <v>80.599999999999994</v>
      </c>
      <c r="G12" s="20">
        <f t="shared" si="0"/>
        <v>73.3</v>
      </c>
      <c r="H12" s="18"/>
      <c r="I12" s="18"/>
      <c r="J12" s="12">
        <f t="shared" si="1"/>
        <v>7</v>
      </c>
      <c r="K12" s="12">
        <f t="shared" si="2"/>
        <v>8</v>
      </c>
      <c r="L12" s="12">
        <f t="shared" si="3"/>
        <v>7</v>
      </c>
      <c r="M12" s="12">
        <f t="shared" si="4"/>
        <v>6</v>
      </c>
      <c r="N12" s="12">
        <f t="shared" si="5"/>
        <v>5</v>
      </c>
      <c r="O12" s="21">
        <f t="shared" si="6"/>
        <v>6.6</v>
      </c>
      <c r="P12" s="21">
        <f t="shared" si="7"/>
        <v>7</v>
      </c>
    </row>
    <row r="13" spans="1:16" x14ac:dyDescent="0.2">
      <c r="A13" s="13" t="str">
        <f>'1'!A10:C10</f>
        <v>Kirksey</v>
      </c>
      <c r="B13" s="22">
        <f>'1'!K10</f>
        <v>52.7</v>
      </c>
      <c r="C13" s="22">
        <f>'2'!K10</f>
        <v>74.2</v>
      </c>
      <c r="D13" s="22">
        <f>'3'!K10</f>
        <v>93.100000000000009</v>
      </c>
      <c r="E13" s="22">
        <f>'4'!K10</f>
        <v>81.7</v>
      </c>
      <c r="F13" s="22">
        <f>'5'!K10</f>
        <v>70.7</v>
      </c>
      <c r="G13" s="20">
        <f t="shared" si="0"/>
        <v>74.47999999999999</v>
      </c>
      <c r="H13" s="18"/>
      <c r="I13" s="18"/>
      <c r="J13" s="12">
        <f t="shared" si="1"/>
        <v>9</v>
      </c>
      <c r="K13" s="12">
        <f t="shared" si="2"/>
        <v>5</v>
      </c>
      <c r="L13" s="12">
        <f t="shared" si="3"/>
        <v>5</v>
      </c>
      <c r="M13" s="12">
        <f t="shared" si="4"/>
        <v>1</v>
      </c>
      <c r="N13" s="12">
        <f t="shared" si="5"/>
        <v>8</v>
      </c>
      <c r="O13" s="21">
        <f t="shared" si="6"/>
        <v>5.6</v>
      </c>
      <c r="P13" s="21">
        <f t="shared" si="7"/>
        <v>6</v>
      </c>
    </row>
    <row r="14" spans="1:16" s="33" customFormat="1" x14ac:dyDescent="0.2">
      <c r="A14" s="27" t="str">
        <f>'1'!A11:C11</f>
        <v>PBK</v>
      </c>
      <c r="B14" s="28">
        <f>'1'!K11</f>
        <v>82</v>
      </c>
      <c r="C14" s="28">
        <f>'2'!K11</f>
        <v>77.25</v>
      </c>
      <c r="D14" s="28">
        <f>'3'!K11</f>
        <v>98.9</v>
      </c>
      <c r="E14" s="28">
        <f>'4'!K11</f>
        <v>74</v>
      </c>
      <c r="F14" s="28">
        <f>'5'!K11</f>
        <v>96</v>
      </c>
      <c r="G14" s="29">
        <f t="shared" si="0"/>
        <v>85.63</v>
      </c>
      <c r="H14" s="30"/>
      <c r="I14" s="30"/>
      <c r="J14" s="31">
        <f t="shared" si="1"/>
        <v>4</v>
      </c>
      <c r="K14" s="31">
        <f t="shared" si="2"/>
        <v>3</v>
      </c>
      <c r="L14" s="31">
        <f t="shared" si="3"/>
        <v>2</v>
      </c>
      <c r="M14" s="31">
        <f t="shared" si="4"/>
        <v>4</v>
      </c>
      <c r="N14" s="31">
        <f t="shared" si="5"/>
        <v>1</v>
      </c>
      <c r="O14" s="32">
        <f t="shared" si="6"/>
        <v>2.8</v>
      </c>
      <c r="P14" s="32">
        <f t="shared" si="7"/>
        <v>1</v>
      </c>
    </row>
    <row r="15" spans="1:16" x14ac:dyDescent="0.2">
      <c r="A15" s="13" t="str">
        <f>'1'!A12:C12</f>
        <v>PGAL</v>
      </c>
      <c r="B15" s="22">
        <f>'1'!K12</f>
        <v>85.899999999999991</v>
      </c>
      <c r="C15" s="22">
        <f>'2'!K12</f>
        <v>75.3</v>
      </c>
      <c r="D15" s="22">
        <f>'3'!K12</f>
        <v>92.899999999999991</v>
      </c>
      <c r="E15" s="22">
        <f>'4'!K12</f>
        <v>74.8</v>
      </c>
      <c r="F15" s="22">
        <f>'5'!K12</f>
        <v>81.8</v>
      </c>
      <c r="G15" s="20">
        <f t="shared" si="0"/>
        <v>82.14</v>
      </c>
      <c r="H15" s="18"/>
      <c r="I15" s="18"/>
      <c r="J15" s="12">
        <f t="shared" si="1"/>
        <v>2</v>
      </c>
      <c r="K15" s="12">
        <f t="shared" si="2"/>
        <v>4</v>
      </c>
      <c r="L15" s="12">
        <f t="shared" si="3"/>
        <v>6</v>
      </c>
      <c r="M15" s="12">
        <f t="shared" si="4"/>
        <v>3</v>
      </c>
      <c r="N15" s="12">
        <f t="shared" si="5"/>
        <v>4</v>
      </c>
      <c r="O15" s="21">
        <f t="shared" si="6"/>
        <v>3.8</v>
      </c>
      <c r="P15" s="21">
        <f t="shared" si="7"/>
        <v>4</v>
      </c>
    </row>
    <row r="16" spans="1:16" x14ac:dyDescent="0.2">
      <c r="A16" s="13" t="str">
        <f>'1'!A13:C13</f>
        <v>Smith+Page</v>
      </c>
      <c r="B16" s="22">
        <f>'1'!K13</f>
        <v>92.2</v>
      </c>
      <c r="C16" s="22">
        <f>'2'!K13</f>
        <v>68.2</v>
      </c>
      <c r="D16" s="22">
        <f>'3'!K13</f>
        <v>99.5</v>
      </c>
      <c r="E16" s="22">
        <f>'4'!K13</f>
        <v>63.7</v>
      </c>
      <c r="F16" s="22">
        <f>'5'!K13</f>
        <v>90.7</v>
      </c>
      <c r="G16" s="20">
        <f t="shared" si="0"/>
        <v>82.859999999999985</v>
      </c>
      <c r="H16" s="18"/>
      <c r="I16" s="18"/>
      <c r="J16" s="12">
        <f t="shared" si="1"/>
        <v>1</v>
      </c>
      <c r="K16" s="12">
        <f t="shared" si="2"/>
        <v>6</v>
      </c>
      <c r="L16" s="12">
        <f t="shared" si="3"/>
        <v>1</v>
      </c>
      <c r="M16" s="12">
        <f t="shared" si="4"/>
        <v>8</v>
      </c>
      <c r="N16" s="12">
        <f t="shared" si="5"/>
        <v>3</v>
      </c>
      <c r="O16" s="21">
        <f t="shared" si="6"/>
        <v>3.8</v>
      </c>
      <c r="P16" s="21">
        <f t="shared" si="7"/>
        <v>4</v>
      </c>
    </row>
    <row r="17" spans="1:16" x14ac:dyDescent="0.2">
      <c r="A17" s="13" t="str">
        <f>'1'!A14:C14</f>
        <v>STOA</v>
      </c>
      <c r="B17" s="22">
        <f>'1'!K14</f>
        <v>58.4</v>
      </c>
      <c r="C17" s="22">
        <f>'2'!K14</f>
        <v>63.4</v>
      </c>
      <c r="D17" s="22">
        <f>'3'!K14</f>
        <v>79.400000000000006</v>
      </c>
      <c r="E17" s="22">
        <f>'4'!K14</f>
        <v>53.4</v>
      </c>
      <c r="F17" s="22">
        <f>'5'!K14</f>
        <v>71.400000000000006</v>
      </c>
      <c r="G17" s="20">
        <f t="shared" si="0"/>
        <v>65.2</v>
      </c>
      <c r="H17" s="18"/>
      <c r="I17" s="18"/>
      <c r="J17" s="12">
        <f t="shared" si="1"/>
        <v>8</v>
      </c>
      <c r="K17" s="12">
        <f t="shared" si="2"/>
        <v>9</v>
      </c>
      <c r="L17" s="12">
        <f t="shared" si="3"/>
        <v>8</v>
      </c>
      <c r="M17" s="12">
        <f t="shared" si="4"/>
        <v>9</v>
      </c>
      <c r="N17" s="12">
        <f t="shared" si="5"/>
        <v>7</v>
      </c>
      <c r="O17" s="21">
        <f t="shared" si="6"/>
        <v>8.1999999999999993</v>
      </c>
      <c r="P17" s="21">
        <f t="shared" si="7"/>
        <v>9</v>
      </c>
    </row>
    <row r="22" spans="1:16" x14ac:dyDescent="0.2">
      <c r="A22" s="14"/>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CC9C-1DEE-4B69-8DEC-2855C1B47A8E}">
  <dimension ref="A1:V53"/>
  <sheetViews>
    <sheetView tabSelected="1" zoomScaleNormal="100" workbookViewId="0">
      <selection activeCell="X13" sqref="X13"/>
    </sheetView>
  </sheetViews>
  <sheetFormatPr defaultColWidth="9.140625" defaultRowHeight="12.75" x14ac:dyDescent="0.2"/>
  <cols>
    <col min="1" max="1" width="20.7109375" style="40" customWidth="1"/>
    <col min="2" max="22" width="9.5703125" style="40" customWidth="1"/>
    <col min="23" max="16384" width="9.140625" style="40"/>
  </cols>
  <sheetData>
    <row r="1" spans="1:22" ht="15.75" customHeight="1" x14ac:dyDescent="0.25">
      <c r="A1" s="38" t="s">
        <v>31</v>
      </c>
      <c r="B1" s="38"/>
      <c r="C1" s="38"/>
      <c r="D1" s="38"/>
      <c r="E1" s="38"/>
      <c r="F1" s="38"/>
      <c r="G1" s="38"/>
      <c r="H1" s="38"/>
      <c r="I1" s="38"/>
      <c r="J1" s="39"/>
    </row>
    <row r="2" spans="1:22" ht="15.75" x14ac:dyDescent="0.25">
      <c r="A2" s="41" t="s">
        <v>32</v>
      </c>
      <c r="B2" s="41"/>
      <c r="C2" s="41"/>
      <c r="D2" s="41"/>
      <c r="E2" s="41"/>
      <c r="F2" s="41"/>
      <c r="G2" s="41"/>
      <c r="H2" s="41"/>
      <c r="I2" s="41"/>
      <c r="J2" s="42"/>
    </row>
    <row r="3" spans="1:22" x14ac:dyDescent="0.2">
      <c r="A3" s="43" t="s">
        <v>33</v>
      </c>
      <c r="B3" s="44"/>
      <c r="C3" s="44"/>
      <c r="D3" s="44"/>
    </row>
    <row r="4" spans="1:22" ht="15" customHeight="1" x14ac:dyDescent="0.2">
      <c r="A4" s="43" t="s">
        <v>34</v>
      </c>
      <c r="B4" s="45" t="s">
        <v>35</v>
      </c>
      <c r="C4" s="45"/>
      <c r="D4" s="45"/>
      <c r="E4" s="46"/>
    </row>
    <row r="5" spans="1:22" ht="20.25" customHeight="1" x14ac:dyDescent="0.25">
      <c r="A5" s="47" t="s">
        <v>36</v>
      </c>
      <c r="B5" s="47"/>
      <c r="C5" s="48"/>
      <c r="D5" s="48"/>
      <c r="E5" s="48"/>
      <c r="F5" s="48"/>
      <c r="G5" s="48"/>
    </row>
    <row r="6" spans="1:22" ht="27" customHeight="1" thickBot="1" x14ac:dyDescent="0.25">
      <c r="A6" s="49"/>
      <c r="B6" s="50" t="s">
        <v>37</v>
      </c>
      <c r="C6" s="50"/>
      <c r="D6" s="50"/>
      <c r="E6" s="50"/>
      <c r="F6" s="50"/>
      <c r="G6" s="50"/>
      <c r="H6" s="50"/>
      <c r="I6" s="50"/>
    </row>
    <row r="7" spans="1:22" ht="20.25" customHeight="1" x14ac:dyDescent="0.25">
      <c r="A7" s="51" t="s">
        <v>38</v>
      </c>
      <c r="B7" s="51"/>
      <c r="C7" s="52"/>
      <c r="D7" s="53"/>
      <c r="E7" s="53"/>
      <c r="F7" s="53"/>
      <c r="G7" s="53"/>
    </row>
    <row r="8" spans="1:22" ht="27" customHeight="1" thickBot="1" x14ac:dyDescent="0.25">
      <c r="A8" s="49"/>
      <c r="B8" s="50" t="s">
        <v>39</v>
      </c>
      <c r="C8" s="50"/>
      <c r="D8" s="50"/>
      <c r="E8" s="50"/>
      <c r="F8" s="50"/>
      <c r="G8" s="50"/>
      <c r="H8" s="50"/>
      <c r="I8" s="50"/>
    </row>
    <row r="9" spans="1:22" ht="15" customHeight="1" x14ac:dyDescent="0.2"/>
    <row r="10" spans="1:22" ht="15" customHeight="1" x14ac:dyDescent="0.2"/>
    <row r="11" spans="1:22" ht="11.25" customHeight="1" thickBot="1" x14ac:dyDescent="0.25"/>
    <row r="12" spans="1:22" s="54" customFormat="1" ht="13.5" thickBot="1" x14ac:dyDescent="0.25">
      <c r="B12" s="55" t="s">
        <v>40</v>
      </c>
      <c r="C12" s="56"/>
      <c r="D12" s="57"/>
      <c r="E12" s="55" t="s">
        <v>41</v>
      </c>
      <c r="F12" s="56"/>
      <c r="G12" s="57"/>
      <c r="H12" s="55" t="s">
        <v>42</v>
      </c>
      <c r="I12" s="56"/>
      <c r="J12" s="57"/>
      <c r="K12" s="55" t="s">
        <v>43</v>
      </c>
      <c r="L12" s="56"/>
      <c r="M12" s="57"/>
      <c r="N12" s="55" t="s">
        <v>44</v>
      </c>
      <c r="O12" s="56"/>
      <c r="P12" s="57"/>
      <c r="Q12" s="55" t="s">
        <v>45</v>
      </c>
      <c r="R12" s="56"/>
      <c r="S12" s="57"/>
      <c r="T12" s="55" t="s">
        <v>46</v>
      </c>
      <c r="U12" s="56"/>
      <c r="V12" s="57"/>
    </row>
    <row r="13" spans="1:22" s="54" customFormat="1" ht="81" customHeight="1" x14ac:dyDescent="0.2">
      <c r="B13" s="58" t="s">
        <v>47</v>
      </c>
      <c r="C13" s="59"/>
      <c r="D13" s="60"/>
      <c r="E13" s="58" t="s">
        <v>48</v>
      </c>
      <c r="F13" s="59"/>
      <c r="G13" s="60"/>
      <c r="H13" s="58" t="s">
        <v>49</v>
      </c>
      <c r="I13" s="59"/>
      <c r="J13" s="60"/>
      <c r="K13" s="58" t="s">
        <v>50</v>
      </c>
      <c r="L13" s="59"/>
      <c r="M13" s="60"/>
      <c r="N13" s="58" t="s">
        <v>51</v>
      </c>
      <c r="O13" s="59"/>
      <c r="P13" s="60"/>
      <c r="Q13" s="58" t="s">
        <v>52</v>
      </c>
      <c r="R13" s="59"/>
      <c r="S13" s="60"/>
      <c r="T13" s="61" t="s">
        <v>56</v>
      </c>
      <c r="U13" s="62"/>
      <c r="V13" s="63"/>
    </row>
    <row r="14" spans="1:22" s="68" customFormat="1" ht="11.25" customHeight="1" x14ac:dyDescent="0.2">
      <c r="A14" s="64"/>
      <c r="B14" s="65" t="s">
        <v>53</v>
      </c>
      <c r="C14" s="66"/>
      <c r="D14" s="67"/>
      <c r="E14" s="65" t="s">
        <v>53</v>
      </c>
      <c r="F14" s="66"/>
      <c r="G14" s="67"/>
      <c r="H14" s="65" t="s">
        <v>53</v>
      </c>
      <c r="I14" s="66"/>
      <c r="J14" s="67"/>
      <c r="K14" s="65" t="s">
        <v>53</v>
      </c>
      <c r="L14" s="66"/>
      <c r="M14" s="67"/>
      <c r="N14" s="65" t="s">
        <v>53</v>
      </c>
      <c r="O14" s="66"/>
      <c r="P14" s="67"/>
      <c r="Q14" s="65" t="s">
        <v>53</v>
      </c>
      <c r="R14" s="66"/>
      <c r="S14" s="67"/>
      <c r="T14" s="65" t="s">
        <v>53</v>
      </c>
      <c r="U14" s="66"/>
      <c r="V14" s="67"/>
    </row>
    <row r="15" spans="1:22" s="68" customFormat="1" x14ac:dyDescent="0.2">
      <c r="A15" s="69" t="s">
        <v>19</v>
      </c>
      <c r="B15" s="70"/>
      <c r="C15" s="71"/>
      <c r="D15" s="72"/>
      <c r="E15" s="70"/>
      <c r="F15" s="71"/>
      <c r="G15" s="72"/>
      <c r="H15" s="70"/>
      <c r="I15" s="71"/>
      <c r="J15" s="72"/>
      <c r="K15" s="70"/>
      <c r="L15" s="71"/>
      <c r="M15" s="72"/>
      <c r="N15" s="70"/>
      <c r="O15" s="71"/>
      <c r="P15" s="72"/>
      <c r="Q15" s="70"/>
      <c r="R15" s="71"/>
      <c r="S15" s="72"/>
      <c r="T15" s="73"/>
      <c r="U15" s="74"/>
      <c r="V15" s="75"/>
    </row>
    <row r="16" spans="1:22" s="68" customFormat="1" x14ac:dyDescent="0.2">
      <c r="A16" s="76" t="s">
        <v>20</v>
      </c>
      <c r="B16" s="77"/>
      <c r="C16" s="78"/>
      <c r="D16" s="79"/>
      <c r="E16" s="77"/>
      <c r="F16" s="78"/>
      <c r="G16" s="79"/>
      <c r="H16" s="77"/>
      <c r="I16" s="78"/>
      <c r="J16" s="79"/>
      <c r="K16" s="77"/>
      <c r="L16" s="78"/>
      <c r="M16" s="79"/>
      <c r="N16" s="77"/>
      <c r="O16" s="78"/>
      <c r="P16" s="79"/>
      <c r="Q16" s="77"/>
      <c r="R16" s="78"/>
      <c r="S16" s="79"/>
      <c r="T16" s="80"/>
      <c r="U16" s="81"/>
      <c r="V16" s="82"/>
    </row>
    <row r="17" spans="1:22" s="68" customFormat="1" x14ac:dyDescent="0.2">
      <c r="A17" s="76" t="s">
        <v>21</v>
      </c>
      <c r="B17" s="77"/>
      <c r="C17" s="78"/>
      <c r="D17" s="79"/>
      <c r="E17" s="77"/>
      <c r="F17" s="78"/>
      <c r="G17" s="79"/>
      <c r="H17" s="77"/>
      <c r="I17" s="78"/>
      <c r="J17" s="79"/>
      <c r="K17" s="77"/>
      <c r="L17" s="78"/>
      <c r="M17" s="79"/>
      <c r="N17" s="77"/>
      <c r="O17" s="78"/>
      <c r="P17" s="79"/>
      <c r="Q17" s="77"/>
      <c r="R17" s="78"/>
      <c r="S17" s="79"/>
      <c r="T17" s="80"/>
      <c r="U17" s="81"/>
      <c r="V17" s="82"/>
    </row>
    <row r="18" spans="1:22" s="68" customFormat="1" x14ac:dyDescent="0.2">
      <c r="A18" s="76" t="s">
        <v>22</v>
      </c>
      <c r="B18" s="77"/>
      <c r="C18" s="78"/>
      <c r="D18" s="79"/>
      <c r="E18" s="77"/>
      <c r="F18" s="78"/>
      <c r="G18" s="79"/>
      <c r="H18" s="77"/>
      <c r="I18" s="78"/>
      <c r="J18" s="79"/>
      <c r="K18" s="77"/>
      <c r="L18" s="78"/>
      <c r="M18" s="79"/>
      <c r="N18" s="77"/>
      <c r="O18" s="78"/>
      <c r="P18" s="79"/>
      <c r="Q18" s="77"/>
      <c r="R18" s="78"/>
      <c r="S18" s="79"/>
      <c r="T18" s="80"/>
      <c r="U18" s="81"/>
      <c r="V18" s="82"/>
    </row>
    <row r="19" spans="1:22" s="68" customFormat="1" x14ac:dyDescent="0.2">
      <c r="A19" s="76" t="s">
        <v>23</v>
      </c>
      <c r="B19" s="77"/>
      <c r="C19" s="78"/>
      <c r="D19" s="79"/>
      <c r="E19" s="77"/>
      <c r="F19" s="78"/>
      <c r="G19" s="79"/>
      <c r="H19" s="77"/>
      <c r="I19" s="78"/>
      <c r="J19" s="79"/>
      <c r="K19" s="77"/>
      <c r="L19" s="78"/>
      <c r="M19" s="79"/>
      <c r="N19" s="77"/>
      <c r="O19" s="78"/>
      <c r="P19" s="79"/>
      <c r="Q19" s="77"/>
      <c r="R19" s="78"/>
      <c r="S19" s="79"/>
      <c r="T19" s="80"/>
      <c r="U19" s="81"/>
      <c r="V19" s="82"/>
    </row>
    <row r="20" spans="1:22" s="68" customFormat="1" x14ac:dyDescent="0.2">
      <c r="A20" s="76" t="s">
        <v>24</v>
      </c>
      <c r="B20" s="77"/>
      <c r="C20" s="78"/>
      <c r="D20" s="79"/>
      <c r="E20" s="77"/>
      <c r="F20" s="78"/>
      <c r="G20" s="79"/>
      <c r="H20" s="77"/>
      <c r="I20" s="78"/>
      <c r="J20" s="79"/>
      <c r="K20" s="77"/>
      <c r="L20" s="78"/>
      <c r="M20" s="79"/>
      <c r="N20" s="77"/>
      <c r="O20" s="78"/>
      <c r="P20" s="79"/>
      <c r="Q20" s="77"/>
      <c r="R20" s="78"/>
      <c r="S20" s="79"/>
      <c r="T20" s="80"/>
      <c r="U20" s="81"/>
      <c r="V20" s="82"/>
    </row>
    <row r="21" spans="1:22" s="68" customFormat="1" x14ac:dyDescent="0.2">
      <c r="A21" s="76" t="s">
        <v>25</v>
      </c>
      <c r="B21" s="77"/>
      <c r="C21" s="78"/>
      <c r="D21" s="79"/>
      <c r="E21" s="77"/>
      <c r="F21" s="78"/>
      <c r="G21" s="79"/>
      <c r="H21" s="77"/>
      <c r="I21" s="78"/>
      <c r="J21" s="79"/>
      <c r="K21" s="77"/>
      <c r="L21" s="78"/>
      <c r="M21" s="79"/>
      <c r="N21" s="77"/>
      <c r="O21" s="78"/>
      <c r="P21" s="79"/>
      <c r="Q21" s="77"/>
      <c r="R21" s="78"/>
      <c r="S21" s="79"/>
      <c r="T21" s="80"/>
      <c r="U21" s="81"/>
      <c r="V21" s="82"/>
    </row>
    <row r="22" spans="1:22" s="68" customFormat="1" x14ac:dyDescent="0.2">
      <c r="A22" s="76" t="s">
        <v>26</v>
      </c>
      <c r="B22" s="77"/>
      <c r="C22" s="78"/>
      <c r="D22" s="79"/>
      <c r="E22" s="77"/>
      <c r="F22" s="78"/>
      <c r="G22" s="79"/>
      <c r="H22" s="77"/>
      <c r="I22" s="78"/>
      <c r="J22" s="79"/>
      <c r="K22" s="77"/>
      <c r="L22" s="78"/>
      <c r="M22" s="79"/>
      <c r="N22" s="77"/>
      <c r="O22" s="78"/>
      <c r="P22" s="79"/>
      <c r="Q22" s="77"/>
      <c r="R22" s="78"/>
      <c r="S22" s="79"/>
      <c r="T22" s="80"/>
      <c r="U22" s="81"/>
      <c r="V22" s="82"/>
    </row>
    <row r="23" spans="1:22" s="68" customFormat="1" x14ac:dyDescent="0.2">
      <c r="A23" s="76" t="s">
        <v>27</v>
      </c>
      <c r="B23" s="77"/>
      <c r="C23" s="78"/>
      <c r="D23" s="79"/>
      <c r="E23" s="77"/>
      <c r="F23" s="78"/>
      <c r="G23" s="79"/>
      <c r="H23" s="77"/>
      <c r="I23" s="78"/>
      <c r="J23" s="79"/>
      <c r="K23" s="77"/>
      <c r="L23" s="78"/>
      <c r="M23" s="79"/>
      <c r="N23" s="77"/>
      <c r="O23" s="78"/>
      <c r="P23" s="79"/>
      <c r="Q23" s="77"/>
      <c r="R23" s="78"/>
      <c r="S23" s="79"/>
      <c r="T23" s="80"/>
      <c r="U23" s="81"/>
      <c r="V23" s="82"/>
    </row>
    <row r="24" spans="1:22" s="68" customFormat="1" x14ac:dyDescent="0.2">
      <c r="A24" s="76" t="s">
        <v>28</v>
      </c>
      <c r="B24" s="77"/>
      <c r="C24" s="78"/>
      <c r="D24" s="79"/>
      <c r="E24" s="77"/>
      <c r="F24" s="78"/>
      <c r="G24" s="79"/>
      <c r="H24" s="77"/>
      <c r="I24" s="78"/>
      <c r="J24" s="79"/>
      <c r="K24" s="77"/>
      <c r="L24" s="78"/>
      <c r="M24" s="79"/>
      <c r="N24" s="77"/>
      <c r="O24" s="78"/>
      <c r="P24" s="79"/>
      <c r="Q24" s="77"/>
      <c r="R24" s="78"/>
      <c r="S24" s="79"/>
      <c r="T24" s="80"/>
      <c r="U24" s="81"/>
      <c r="V24" s="82"/>
    </row>
    <row r="25" spans="1:22" s="68" customFormat="1" x14ac:dyDescent="0.2">
      <c r="A25" s="76" t="s">
        <v>29</v>
      </c>
      <c r="B25" s="77"/>
      <c r="C25" s="78"/>
      <c r="D25" s="79"/>
      <c r="E25" s="77"/>
      <c r="F25" s="78"/>
      <c r="G25" s="79"/>
      <c r="H25" s="77"/>
      <c r="I25" s="78"/>
      <c r="J25" s="79"/>
      <c r="K25" s="77"/>
      <c r="L25" s="78"/>
      <c r="M25" s="79"/>
      <c r="N25" s="77"/>
      <c r="O25" s="78"/>
      <c r="P25" s="79"/>
      <c r="Q25" s="77"/>
      <c r="R25" s="78"/>
      <c r="S25" s="79"/>
      <c r="T25" s="80"/>
      <c r="U25" s="81"/>
      <c r="V25" s="82"/>
    </row>
    <row r="26" spans="1:22" s="84" customFormat="1" ht="7.5" customHeight="1" x14ac:dyDescent="0.2">
      <c r="A26" s="83"/>
      <c r="B26" s="83"/>
      <c r="C26" s="83"/>
      <c r="D26" s="83"/>
      <c r="E26" s="83"/>
      <c r="F26" s="83"/>
      <c r="G26" s="83"/>
      <c r="H26" s="83"/>
      <c r="I26" s="83"/>
      <c r="J26" s="83"/>
      <c r="K26" s="83"/>
      <c r="L26" s="83"/>
      <c r="M26" s="83"/>
      <c r="N26" s="83"/>
      <c r="O26" s="83"/>
      <c r="P26" s="83"/>
      <c r="Q26" s="83"/>
      <c r="R26" s="83"/>
      <c r="S26" s="83"/>
      <c r="T26" s="83"/>
      <c r="U26" s="83"/>
      <c r="V26" s="83"/>
    </row>
    <row r="27" spans="1:22" s="85" customFormat="1" ht="6.75" customHeight="1" x14ac:dyDescent="0.2"/>
    <row r="29" spans="1:22" x14ac:dyDescent="0.2">
      <c r="A29" s="86"/>
      <c r="G29" s="87"/>
      <c r="H29" s="87"/>
    </row>
    <row r="30" spans="1:22" x14ac:dyDescent="0.2">
      <c r="A30" s="88" t="s">
        <v>54</v>
      </c>
      <c r="G30" s="87"/>
      <c r="H30" s="87"/>
      <c r="I30" s="87"/>
      <c r="J30" s="87"/>
    </row>
    <row r="31" spans="1:22" ht="15" x14ac:dyDescent="0.25">
      <c r="A31" s="89"/>
      <c r="B31" s="90"/>
      <c r="C31" s="91"/>
      <c r="G31" s="87"/>
      <c r="H31" s="87"/>
      <c r="I31" s="87"/>
      <c r="J31" s="87"/>
    </row>
    <row r="32" spans="1:22" ht="15" x14ac:dyDescent="0.25">
      <c r="A32" s="89"/>
      <c r="B32" s="89"/>
      <c r="C32" s="91"/>
      <c r="G32" s="87"/>
      <c r="H32" s="87"/>
      <c r="I32" s="87"/>
      <c r="J32" s="87"/>
    </row>
    <row r="33" spans="1:13" ht="15" x14ac:dyDescent="0.25">
      <c r="A33" s="89"/>
      <c r="B33" s="89"/>
      <c r="C33" s="91"/>
      <c r="G33" s="87"/>
      <c r="H33" s="87"/>
      <c r="I33" s="87"/>
      <c r="J33" s="87"/>
    </row>
    <row r="34" spans="1:13" ht="15" x14ac:dyDescent="0.25">
      <c r="A34" s="89"/>
      <c r="B34" s="89"/>
      <c r="C34" s="91"/>
      <c r="G34" s="87"/>
      <c r="H34" s="87"/>
      <c r="I34" s="87"/>
      <c r="J34" s="87"/>
    </row>
    <row r="35" spans="1:13" ht="15" x14ac:dyDescent="0.25">
      <c r="A35" s="89"/>
      <c r="B35" s="89"/>
      <c r="C35" s="91"/>
      <c r="G35" s="87"/>
      <c r="H35" s="87"/>
      <c r="I35" s="87"/>
      <c r="J35" s="87"/>
    </row>
    <row r="36" spans="1:13" ht="15" x14ac:dyDescent="0.25">
      <c r="A36" s="89"/>
      <c r="B36" s="90"/>
      <c r="C36" s="91"/>
      <c r="G36" s="87"/>
      <c r="H36" s="87"/>
      <c r="I36" s="87"/>
      <c r="J36" s="87"/>
    </row>
    <row r="37" spans="1:13" ht="15" x14ac:dyDescent="0.25">
      <c r="A37" s="89"/>
      <c r="C37" s="91"/>
      <c r="G37" s="87"/>
      <c r="H37" s="87"/>
      <c r="I37" s="87"/>
      <c r="J37" s="87"/>
    </row>
    <row r="38" spans="1:13" ht="15" x14ac:dyDescent="0.25">
      <c r="A38" s="89"/>
      <c r="C38" s="91"/>
      <c r="I38" s="87"/>
      <c r="J38" s="87"/>
      <c r="K38" s="87"/>
      <c r="L38" s="87"/>
    </row>
    <row r="39" spans="1:13" ht="15" x14ac:dyDescent="0.25">
      <c r="A39" s="89"/>
      <c r="C39" s="91"/>
      <c r="I39" s="87"/>
      <c r="J39" s="87"/>
      <c r="K39" s="87"/>
      <c r="L39" s="87"/>
      <c r="M39" s="87"/>
    </row>
    <row r="40" spans="1:13" ht="15" x14ac:dyDescent="0.25">
      <c r="A40" s="89"/>
      <c r="C40" s="91"/>
      <c r="L40" s="87"/>
      <c r="M40" s="87"/>
    </row>
    <row r="41" spans="1:13" ht="15" x14ac:dyDescent="0.25">
      <c r="A41" s="89"/>
      <c r="C41" s="91"/>
      <c r="L41" s="87"/>
      <c r="M41" s="87"/>
    </row>
    <row r="42" spans="1:13" ht="15" x14ac:dyDescent="0.25">
      <c r="A42" s="89"/>
      <c r="B42" s="89"/>
      <c r="C42" s="91"/>
    </row>
    <row r="53" spans="1:1" x14ac:dyDescent="0.2">
      <c r="A53" s="92" t="s">
        <v>55</v>
      </c>
    </row>
  </sheetData>
  <mergeCells count="106">
    <mergeCell ref="T24:V24"/>
    <mergeCell ref="B25:D25"/>
    <mergeCell ref="E25:G25"/>
    <mergeCell ref="H25:J25"/>
    <mergeCell ref="K25:M25"/>
    <mergeCell ref="N25:P25"/>
    <mergeCell ref="Q25:S25"/>
    <mergeCell ref="T25:V25"/>
    <mergeCell ref="B24:D24"/>
    <mergeCell ref="E24:G24"/>
    <mergeCell ref="H24:J24"/>
    <mergeCell ref="K24:M24"/>
    <mergeCell ref="N24:P24"/>
    <mergeCell ref="Q24:S24"/>
    <mergeCell ref="T22:V22"/>
    <mergeCell ref="B23:D23"/>
    <mergeCell ref="E23:G23"/>
    <mergeCell ref="H23:J23"/>
    <mergeCell ref="K23:M23"/>
    <mergeCell ref="N23:P23"/>
    <mergeCell ref="Q23:S23"/>
    <mergeCell ref="T23:V23"/>
    <mergeCell ref="B22:D22"/>
    <mergeCell ref="E22:G22"/>
    <mergeCell ref="H22:J22"/>
    <mergeCell ref="K22:M22"/>
    <mergeCell ref="N22:P22"/>
    <mergeCell ref="Q22:S22"/>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2023-07-06T20:52:22Z</dcterms:modified>
</cp:coreProperties>
</file>