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T:\PURCHASING_New\01_Archives\FY2023\Bid Evaluations - Clean\"/>
    </mc:Choice>
  </mc:AlternateContent>
  <xr:revisionPtr revIDLastSave="0" documentId="8_{462BBBCE-FB3E-4FB4-836B-425D4ADAF766}" xr6:coauthVersionLast="47" xr6:coauthVersionMax="47" xr10:uidLastSave="{00000000-0000-0000-0000-000000000000}"/>
  <bookViews>
    <workbookView xWindow="-120" yWindow="-120" windowWidth="29040" windowHeight="15840" tabRatio="867" activeTab="9" xr2:uid="{00000000-000D-0000-FFFF-FFFF00000000}"/>
  </bookViews>
  <sheets>
    <sheet name="1" sheetId="2" r:id="rId1"/>
    <sheet name="2" sheetId="3" r:id="rId2"/>
    <sheet name="3" sheetId="5" r:id="rId3"/>
    <sheet name="4" sheetId="9" r:id="rId4"/>
    <sheet name="5" sheetId="10" r:id="rId5"/>
    <sheet name="6" sheetId="15" r:id="rId6"/>
    <sheet name="7" sheetId="17" r:id="rId7"/>
    <sheet name="8" sheetId="18" r:id="rId8"/>
    <sheet name="Summary" sheetId="1" r:id="rId9"/>
    <sheet name="Evaluation" sheetId="19" r:id="rId10"/>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 r="N8" i="1" s="1"/>
  <c r="N7" i="1"/>
  <c r="O7" i="1"/>
  <c r="P7" i="1"/>
  <c r="Q7" i="1"/>
  <c r="R7" i="1"/>
  <c r="O8" i="1"/>
  <c r="P8" i="1"/>
  <c r="Q8" i="1"/>
  <c r="R8" i="1"/>
  <c r="N9" i="1"/>
  <c r="O9" i="1"/>
  <c r="P9" i="1"/>
  <c r="Q9" i="1"/>
  <c r="R9" i="1"/>
  <c r="N10" i="1"/>
  <c r="O10" i="1"/>
  <c r="P10" i="1"/>
  <c r="Q10" i="1"/>
  <c r="R10" i="1"/>
  <c r="B8" i="1"/>
  <c r="E8" i="1"/>
  <c r="F8" i="1"/>
  <c r="G8" i="1"/>
  <c r="H8" i="1"/>
  <c r="B9" i="1"/>
  <c r="D9" i="1"/>
  <c r="E9" i="1"/>
  <c r="F9" i="1"/>
  <c r="G9" i="1"/>
  <c r="H9" i="1"/>
  <c r="B10" i="1"/>
  <c r="D10" i="1"/>
  <c r="E10" i="1"/>
  <c r="F10" i="1"/>
  <c r="G10" i="1"/>
  <c r="H10" i="1"/>
  <c r="B11" i="1"/>
  <c r="D11" i="1"/>
  <c r="E11" i="1"/>
  <c r="F11" i="1"/>
  <c r="G11" i="1"/>
  <c r="H11" i="1"/>
  <c r="D7" i="1"/>
  <c r="H7" i="1"/>
  <c r="G7" i="1"/>
  <c r="F7" i="1"/>
  <c r="E7" i="1"/>
  <c r="C7" i="1"/>
  <c r="M7" i="1" s="1"/>
  <c r="B7" i="1"/>
  <c r="J8" i="17"/>
  <c r="J7" i="17"/>
  <c r="J6" i="17"/>
  <c r="J5" i="17"/>
  <c r="J4" i="17"/>
  <c r="J8" i="15"/>
  <c r="J7" i="15"/>
  <c r="J6" i="15"/>
  <c r="J5" i="15"/>
  <c r="J4" i="15"/>
  <c r="J8" i="10"/>
  <c r="J7" i="10"/>
  <c r="J6" i="10"/>
  <c r="J5" i="10"/>
  <c r="J4" i="10"/>
  <c r="J8" i="9"/>
  <c r="J7" i="9"/>
  <c r="J6" i="9"/>
  <c r="J5" i="9"/>
  <c r="J4" i="9"/>
  <c r="J8" i="5"/>
  <c r="J7" i="5"/>
  <c r="J6" i="5"/>
  <c r="J5" i="5"/>
  <c r="J4" i="5"/>
  <c r="J8" i="3"/>
  <c r="K8" i="3" s="1"/>
  <c r="C11" i="1" s="1"/>
  <c r="J7" i="3"/>
  <c r="J6" i="3"/>
  <c r="J5" i="3"/>
  <c r="J4" i="3"/>
  <c r="J5" i="2"/>
  <c r="J6" i="2"/>
  <c r="J7" i="2"/>
  <c r="J8" i="2"/>
  <c r="J4" i="2"/>
  <c r="K4" i="2" s="1"/>
  <c r="K8" i="18"/>
  <c r="K7" i="18"/>
  <c r="K6" i="18"/>
  <c r="K5" i="18"/>
  <c r="K4" i="18"/>
  <c r="K8" i="17"/>
  <c r="K7" i="17"/>
  <c r="K6" i="17"/>
  <c r="K5" i="17"/>
  <c r="K4" i="17"/>
  <c r="K8" i="15"/>
  <c r="K7" i="15"/>
  <c r="K6" i="15"/>
  <c r="K5" i="15"/>
  <c r="K4" i="15"/>
  <c r="K8" i="10"/>
  <c r="K7" i="10"/>
  <c r="K6" i="10"/>
  <c r="K5" i="10"/>
  <c r="K4" i="10"/>
  <c r="K8" i="9"/>
  <c r="K7" i="9"/>
  <c r="K6" i="9"/>
  <c r="K5" i="9"/>
  <c r="K4" i="9"/>
  <c r="K8" i="5"/>
  <c r="K7" i="5"/>
  <c r="K6" i="5"/>
  <c r="K5" i="5"/>
  <c r="K4" i="5"/>
  <c r="K7" i="3"/>
  <c r="C10" i="1" s="1"/>
  <c r="K6" i="3"/>
  <c r="C9" i="1" s="1"/>
  <c r="K5" i="3"/>
  <c r="C8" i="1" s="1"/>
  <c r="K4" i="3"/>
  <c r="K5" i="2"/>
  <c r="K6" i="2"/>
  <c r="K7" i="2"/>
  <c r="K8" i="2"/>
  <c r="M6" i="1"/>
  <c r="N6" i="1"/>
  <c r="O6" i="1"/>
  <c r="P6" i="1"/>
  <c r="Q6" i="1"/>
  <c r="R6" i="1"/>
  <c r="L6" i="1"/>
  <c r="O11" i="1" l="1"/>
  <c r="A8" i="1"/>
  <c r="A9" i="1"/>
  <c r="A10" i="1"/>
  <c r="A11" i="1"/>
  <c r="N11" i="1"/>
  <c r="I11" i="1"/>
  <c r="R11" i="1" l="1"/>
  <c r="L10" i="1"/>
  <c r="I10" i="1"/>
  <c r="M10" i="1"/>
  <c r="M8" i="1"/>
  <c r="M9" i="1"/>
  <c r="L8" i="1"/>
  <c r="I8" i="1"/>
  <c r="L7" i="1"/>
  <c r="L9" i="1"/>
  <c r="L11" i="1"/>
  <c r="I9" i="1"/>
  <c r="Q11" i="1"/>
  <c r="P11" i="1"/>
  <c r="M11" i="1"/>
  <c r="I7" i="1"/>
  <c r="S10" i="1" l="1"/>
  <c r="S8" i="1"/>
  <c r="S11" i="1"/>
  <c r="S9" i="1"/>
  <c r="A7" i="1" l="1"/>
  <c r="S7" i="1" l="1"/>
  <c r="T7" i="1" l="1"/>
  <c r="T8" i="1"/>
  <c r="T11" i="1"/>
  <c r="T10" i="1"/>
  <c r="T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FE85A699-2FFC-42F1-A9D7-004640D59E0E}">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A7EF7A2C-E278-493D-BDBA-2C4CEE5DA344}">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<sst xmlns="http://schemas.openxmlformats.org/spreadsheetml/2006/main" count="162" uniqueCount="53">
  <si>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</si>
  <si>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</si>
  <si>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</si>
  <si>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</si>
  <si>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</si>
  <si>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</si>
  <si>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</si>
  <si>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</si>
  <si>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</si>
  <si>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</si>
  <si>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</si>
  <si>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</si>
  <si>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</si>
  <si>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Rank of Average</t>
  </si>
  <si>
    <t>Rank</t>
  </si>
  <si>
    <t>Average Total Score</t>
  </si>
  <si>
    <t>Avg of comm rank per vendor</t>
  </si>
  <si>
    <t>Criteria 7</t>
  </si>
  <si>
    <t>Total</t>
  </si>
  <si>
    <t>Evaluator 6</t>
  </si>
  <si>
    <t>Evaluator 7</t>
  </si>
  <si>
    <t>Kirskey</t>
  </si>
  <si>
    <t>Lake Flato</t>
  </si>
  <si>
    <t>Page</t>
  </si>
  <si>
    <t>PBK</t>
  </si>
  <si>
    <t>Rogers Partners</t>
  </si>
  <si>
    <t xml:space="preserve">RFQ730-23041 AE HOBBY SCHOOL OF PUBLIC AFFAIRS </t>
  </si>
  <si>
    <t>University of Houston Evaluation Matrix $1 Million+</t>
  </si>
  <si>
    <t>RFQ730-23041 AE HOBBY SCHOOL OF PUBLIC AFFAIRS</t>
  </si>
  <si>
    <t>Name</t>
  </si>
  <si>
    <t>Evaluation Due Date</t>
  </si>
  <si>
    <t>3/29/2023 @ 5pm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</si>
  <si>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</si>
  <si>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</si>
  <si>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</si>
  <si>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</si>
  <si>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</si>
  <si>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</si>
  <si>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</si>
  <si>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</si>
  <si>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</si>
  <si>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</si>
  <si>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</si>
  <si>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Relevant Project Team and Individual Team Member Experience and Capabilities (Section 4.3)</t>
  </si>
  <si>
    <t>Quality of Design (Section 4.4)</t>
  </si>
  <si>
    <t>Methodology and Best Practices (Section 4.5)</t>
  </si>
  <si>
    <t>Financial Stability (Section 4.6)</t>
  </si>
  <si>
    <t>Quality and Responsiveness of Qualifications (Section 4.7)</t>
  </si>
  <si>
    <t>Respondent’s Past Design Experience with Institutions of Higher Education (Section 4.8)</t>
  </si>
  <si>
    <t>Points (1-5)</t>
  </si>
  <si>
    <t xml:space="preserve">Committee Members: </t>
  </si>
  <si>
    <t>Updated: 10/19</t>
  </si>
  <si>
    <t>Respondent’s Past HUB/MBE/WBE Goal Attainment and Quality of Procedures for UHS HUB Goal Attainment on this Project (Section 4.9)
ONLY EVALUATOR 8 WILL SCORE THIS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</si>
</sst>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0">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9" fillId="0" borderId="0"/>
    <xf numFmtId="0" fontId="9" fillId="0" borderId="0"/>
    <xf numFmtId="0" fontId="8" fillId="0" borderId="0"/>
    <xf numFmtId="0" fontId="8" fillId="0" borderId="0"/>
    <xf numFmtId="0" fontId="7" fillId="0" borderId="0"/>
    <xf numFmtId="43" fontId="22" fillId="0" borderId="0" applyFont="0" applyFill="0" applyBorder="0" applyAlignment="0" applyProtection="0"/>
    <xf numFmtId="0" fontId="6" fillId="0" borderId="0"/>
    <xf numFmtId="44" fontId="49" fillId="0" borderId="0" applyFont="0" applyFill="0" applyBorder="0" applyAlignment="0" applyProtection="0"/>
    <xf numFmtId="0" fontId="5" fillId="0" borderId="0"/>
    <xf numFmtId="0" fontId="4" fillId="0" borderId="0"/>
    <xf numFmtId="0" fontId="4"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1" fillId="0" borderId="0" applyNumberFormat="0" applyFill="0" applyBorder="0" applyAlignment="0" applyProtection="0"/>
  </cellStyleXfs>
  <cellXfs count="92">
    <xf numFmtId="0" fontId="0" fillId="0" borderId="0" xfId="0"/>
    <xf numFmtId="0" fontId="20" fillId="0" borderId="0" xfId="0" applyFont="1"/>
    <xf numFmtId="0" fontId="22" fillId="0" borderId="0" xfId="0" applyFont="1"/>
    <xf numFmtId="0" fontId="20" fillId="0" borderId="0" xfId="0" applyFont="1" applyAlignment="1">
      <alignment horizontal="left"/>
    </xf>
    <xf numFmtId="0" fontId="42" fillId="0" borderId="0" xfId="0" applyFont="1" applyAlignment="1">
      <alignment horizontal="left"/>
    </xf>
    <xf numFmtId="0" fontId="42" fillId="25" borderId="0" xfId="0" applyFont="1" applyFill="1"/>
    <xf numFmtId="0" fontId="43" fillId="25" borderId="0" xfId="0" applyFont="1" applyFill="1"/>
    <xf numFmtId="0" fontId="21" fillId="25" borderId="0" xfId="0" applyFont="1" applyFill="1"/>
    <xf numFmtId="0" fontId="20" fillId="25" borderId="0" xfId="0" applyFont="1" applyFill="1"/>
    <xf numFmtId="0" fontId="20" fillId="25" borderId="0" xfId="0" applyFont="1" applyFill="1" applyAlignment="1">
      <alignment horizontal="left" vertical="center"/>
    </xf>
    <xf numFmtId="0" fontId="20" fillId="25" borderId="0" xfId="0" applyFont="1" applyFill="1" applyAlignment="1">
      <alignment horizontal="right" textRotation="90" wrapText="1"/>
    </xf>
    <xf numFmtId="0" fontId="20" fillId="25" borderId="0" xfId="0" applyFont="1" applyFill="1" applyAlignment="1">
      <alignment horizontal="center" vertical="center"/>
    </xf>
    <xf numFmtId="0" fontId="21" fillId="25" borderId="11" xfId="0" applyFont="1" applyFill="1" applyBorder="1" applyAlignment="1">
      <alignment horizontal="right"/>
    </xf>
    <xf numFmtId="0" fontId="21" fillId="25" borderId="11" xfId="0" applyFont="1" applyFill="1" applyBorder="1" applyAlignment="1">
      <alignment horizontal="left"/>
    </xf>
    <xf numFmtId="0" fontId="44" fillId="25" borderId="0" xfId="0" applyFont="1" applyFill="1"/>
    <xf numFmtId="0" fontId="41" fillId="24" borderId="13" xfId="0" applyFont="1" applyFill="1" applyBorder="1" applyAlignment="1">
      <alignment horizontal="right" textRotation="90" wrapText="1"/>
    </xf>
    <xf numFmtId="0" fontId="42" fillId="25" borderId="0" xfId="0" applyFont="1" applyFill="1" applyAlignment="1">
      <alignment horizontal="right"/>
    </xf>
    <xf numFmtId="0" fontId="43" fillId="25" borderId="0" xfId="0" applyFont="1" applyFill="1" applyAlignment="1">
      <alignment horizontal="right"/>
    </xf>
    <xf numFmtId="0" fontId="21" fillId="25" borderId="11" xfId="0" applyFont="1" applyFill="1" applyBorder="1"/>
    <xf numFmtId="0" fontId="20" fillId="25" borderId="13" xfId="0" applyFont="1" applyFill="1" applyBorder="1" applyAlignment="1">
      <alignment horizontal="right" textRotation="90" wrapText="1"/>
    </xf>
    <xf numFmtId="4" fontId="21" fillId="25" borderId="12" xfId="0" applyNumberFormat="1" applyFont="1" applyFill="1" applyBorder="1" applyAlignment="1">
      <alignment horizontal="right"/>
    </xf>
    <xf numFmtId="0" fontId="21" fillId="25" borderId="12" xfId="0" applyFont="1" applyFill="1" applyBorder="1" applyAlignment="1">
      <alignment horizontal="right"/>
    </xf>
    <xf numFmtId="2" fontId="21" fillId="25" borderId="11" xfId="0" applyNumberFormat="1" applyFont="1" applyFill="1" applyBorder="1"/>
    <xf numFmtId="0" fontId="46" fillId="0" borderId="10" xfId="113" applyFont="1" applyBorder="1" applyAlignment="1">
      <alignment horizontal="right"/>
    </xf>
    <xf numFmtId="0" fontId="48" fillId="0" borderId="10" xfId="113" applyFont="1" applyBorder="1" applyAlignment="1">
      <alignment horizontal="right"/>
    </xf>
    <xf numFmtId="0" fontId="47" fillId="0" borderId="0" xfId="98" applyFont="1"/>
    <xf numFmtId="0" fontId="22" fillId="0" borderId="0" xfId="98"/>
    <xf numFmtId="0" fontId="21" fillId="26" borderId="0" xfId="0" applyFont="1" applyFill="1"/>
    <xf numFmtId="0" fontId="21" fillId="26" borderId="11" xfId="0" applyFont="1" applyFill="1" applyBorder="1" applyAlignment="1">
      <alignment horizontal="right"/>
    </xf>
    <xf numFmtId="4" fontId="21" fillId="26" borderId="12" xfId="0" applyNumberFormat="1" applyFont="1" applyFill="1" applyBorder="1" applyAlignment="1">
      <alignment horizontal="right"/>
    </xf>
    <xf numFmtId="0" fontId="21" fillId="26" borderId="11" xfId="0" applyFont="1" applyFill="1" applyBorder="1" applyAlignment="1">
      <alignment horizontal="left"/>
    </xf>
    <xf numFmtId="0" fontId="21" fillId="26" borderId="12" xfId="0" applyFont="1" applyFill="1" applyBorder="1" applyAlignment="1">
      <alignment horizontal="right"/>
    </xf>
    <xf numFmtId="0" fontId="21" fillId="26" borderId="11" xfId="0" applyFont="1" applyFill="1" applyBorder="1"/>
    <xf numFmtId="2" fontId="21" fillId="26" borderId="11" xfId="0" applyNumberFormat="1" applyFont="1" applyFill="1" applyBorder="1"/>
    <xf numFmtId="0" fontId="46" fillId="0" borderId="0" xfId="98" applyFont="1" applyAlignment="1">
      <alignment horizontal="left"/>
    </xf>
    <xf numFmtId="0" fontId="45" fillId="0" borderId="10" xfId="113" applyFont="1" applyBorder="1" applyAlignment="1">
      <alignment horizontal="center"/>
    </xf>
    <xf numFmtId="0" fontId="42" fillId="0" borderId="0" xfId="0" applyFont="1" applyAlignment="1">
      <alignment horizontal="left"/>
    </xf>
    <xf numFmtId="0" fontId="42" fillId="25" borderId="0" xfId="0" applyFont="1" applyFill="1" applyAlignment="1">
      <alignment horizontal="right"/>
    </xf>
    <xf numFmtId="0" fontId="20" fillId="25" borderId="0" xfId="98" applyFont="1" applyFill="1" applyAlignment="1">
      <alignment horizontal="left" wrapText="1"/>
    </xf>
    <xf numFmtId="0" fontId="20" fillId="25" borderId="0" xfId="98" applyFont="1" applyFill="1" applyAlignment="1">
      <alignment wrapText="1"/>
    </xf>
    <xf numFmtId="0" fontId="22" fillId="25" borderId="0" xfId="98" applyFill="1"/>
    <xf numFmtId="0" fontId="20" fillId="25" borderId="0" xfId="98" applyFont="1" applyFill="1" applyAlignment="1">
      <alignment horizontal="left"/>
    </xf>
    <xf numFmtId="0" fontId="21" fillId="25" borderId="0" xfId="98" applyFont="1" applyFill="1"/>
    <xf numFmtId="0" fontId="45" fillId="25" borderId="0" xfId="118" applyFont="1" applyFill="1" applyAlignment="1">
      <alignment horizontal="left"/>
    </xf>
    <xf numFmtId="0" fontId="22" fillId="26" borderId="0" xfId="118" applyFont="1" applyFill="1" applyAlignment="1">
      <alignment horizontal="center"/>
    </xf>
    <xf numFmtId="164" fontId="50" fillId="0" borderId="0" xfId="118" applyNumberFormat="1" applyFont="1" applyAlignment="1">
      <alignment horizontal="center"/>
    </xf>
    <xf numFmtId="0" fontId="50" fillId="25" borderId="0" xfId="118" applyFont="1" applyFill="1"/>
    <xf numFmtId="0" fontId="52" fillId="25" borderId="0" xfId="119" applyFont="1" applyFill="1" applyAlignment="1">
      <alignment horizontal="left" wrapText="1"/>
    </xf>
    <xf numFmtId="0" fontId="52" fillId="25" borderId="0" xfId="119" applyFont="1" applyFill="1" applyAlignment="1">
      <alignment wrapText="1"/>
    </xf>
    <xf numFmtId="0" fontId="22" fillId="26" borderId="14" xfId="98" applyFill="1" applyBorder="1" applyAlignment="1">
      <alignment horizontal="center" wrapText="1"/>
    </xf>
    <xf numFmtId="0" fontId="53" fillId="25" borderId="0" xfId="98" applyFont="1" applyFill="1" applyAlignment="1">
      <alignment horizontal="left" wrapText="1"/>
    </xf>
    <xf numFmtId="0" fontId="52" fillId="25" borderId="0" xfId="119" applyFont="1" applyFill="1" applyAlignment="1">
      <alignment horizontal="left"/>
    </xf>
    <xf numFmtId="0" fontId="52" fillId="25" borderId="0" xfId="119" applyFont="1" applyFill="1" applyAlignment="1"/>
    <xf numFmtId="0" fontId="52" fillId="25" borderId="0" xfId="119" applyFont="1" applyFill="1" applyAlignment="1">
      <alignment horizontal="left"/>
    </xf>
    <xf numFmtId="0" fontId="22" fillId="25" borderId="0" xfId="98" applyFill="1" applyAlignment="1">
      <alignment horizontal="center"/>
    </xf>
    <xf numFmtId="0" fontId="46" fillId="27" borderId="15" xfId="98" applyFont="1" applyFill="1" applyBorder="1" applyAlignment="1">
      <alignment horizontal="left"/>
    </xf>
    <xf numFmtId="0" fontId="46" fillId="27" borderId="16" xfId="98" applyFont="1" applyFill="1" applyBorder="1" applyAlignment="1">
      <alignment horizontal="left"/>
    </xf>
    <xf numFmtId="0" fontId="46" fillId="27" borderId="17" xfId="98" applyFont="1" applyFill="1" applyBorder="1" applyAlignment="1">
      <alignment horizontal="left"/>
    </xf>
    <xf numFmtId="0" fontId="53" fillId="25" borderId="15" xfId="98" applyFont="1" applyFill="1" applyBorder="1" applyAlignment="1">
      <alignment horizontal="left" vertical="top" wrapText="1"/>
    </xf>
    <xf numFmtId="0" fontId="53" fillId="25" borderId="16" xfId="98" applyFont="1" applyFill="1" applyBorder="1" applyAlignment="1">
      <alignment horizontal="left" vertical="top" wrapText="1"/>
    </xf>
    <xf numFmtId="0" fontId="53" fillId="25" borderId="17" xfId="98" applyFont="1" applyFill="1" applyBorder="1" applyAlignment="1">
      <alignment horizontal="left" vertical="top" wrapText="1"/>
    </xf>
    <xf numFmtId="0" fontId="54" fillId="25" borderId="15" xfId="98" applyFont="1" applyFill="1" applyBorder="1" applyAlignment="1">
      <alignment horizontal="left" vertical="top" wrapText="1"/>
    </xf>
    <xf numFmtId="0" fontId="54" fillId="25" borderId="16" xfId="98" applyFont="1" applyFill="1" applyBorder="1" applyAlignment="1">
      <alignment horizontal="left" vertical="top" wrapText="1"/>
    </xf>
    <xf numFmtId="0" fontId="54" fillId="25" borderId="17" xfId="98" applyFont="1" applyFill="1" applyBorder="1" applyAlignment="1">
      <alignment horizontal="left" vertical="top" wrapText="1"/>
    </xf>
    <xf numFmtId="0" fontId="55" fillId="25" borderId="0" xfId="98" applyFont="1" applyFill="1" applyAlignment="1">
      <alignment wrapText="1"/>
    </xf>
    <xf numFmtId="0" fontId="55" fillId="24" borderId="18" xfId="98" applyFont="1" applyFill="1" applyBorder="1" applyAlignment="1">
      <alignment horizontal="center" wrapText="1"/>
    </xf>
    <xf numFmtId="0" fontId="55" fillId="24" borderId="19" xfId="98" applyFont="1" applyFill="1" applyBorder="1" applyAlignment="1">
      <alignment horizontal="center" wrapText="1"/>
    </xf>
    <xf numFmtId="0" fontId="55" fillId="24" borderId="20" xfId="98" applyFont="1" applyFill="1" applyBorder="1" applyAlignment="1">
      <alignment horizontal="center" wrapText="1"/>
    </xf>
    <xf numFmtId="0" fontId="55" fillId="25" borderId="0" xfId="98" applyFont="1" applyFill="1" applyAlignment="1">
      <alignment horizontal="center" wrapText="1"/>
    </xf>
    <xf numFmtId="0" fontId="53" fillId="25" borderId="11" xfId="98" applyFont="1" applyFill="1" applyBorder="1" applyAlignment="1">
      <alignment wrapText="1"/>
    </xf>
    <xf numFmtId="0" fontId="22" fillId="26" borderId="12" xfId="98" applyFill="1" applyBorder="1" applyAlignment="1">
      <alignment horizontal="center"/>
    </xf>
    <xf numFmtId="0" fontId="22" fillId="26" borderId="11" xfId="98" applyFill="1" applyBorder="1" applyAlignment="1">
      <alignment horizontal="center"/>
    </xf>
    <xf numFmtId="0" fontId="22" fillId="26" borderId="21" xfId="98" applyFill="1" applyBorder="1" applyAlignment="1">
      <alignment horizontal="center"/>
    </xf>
    <xf numFmtId="0" fontId="22" fillId="27" borderId="12" xfId="98" applyFill="1" applyBorder="1" applyAlignment="1">
      <alignment horizontal="center"/>
    </xf>
    <xf numFmtId="0" fontId="22" fillId="27" borderId="11" xfId="98" applyFill="1" applyBorder="1" applyAlignment="1">
      <alignment horizontal="center"/>
    </xf>
    <xf numFmtId="0" fontId="22" fillId="27" borderId="21" xfId="98" applyFill="1" applyBorder="1" applyAlignment="1">
      <alignment horizontal="center"/>
    </xf>
    <xf numFmtId="0" fontId="53" fillId="25" borderId="22" xfId="98" applyFont="1" applyFill="1" applyBorder="1" applyAlignment="1">
      <alignment wrapText="1"/>
    </xf>
    <xf numFmtId="0" fontId="22" fillId="26" borderId="23" xfId="98" applyFill="1" applyBorder="1" applyAlignment="1">
      <alignment horizontal="center"/>
    </xf>
    <xf numFmtId="0" fontId="22" fillId="26" borderId="22" xfId="98" applyFill="1" applyBorder="1" applyAlignment="1">
      <alignment horizontal="center"/>
    </xf>
    <xf numFmtId="0" fontId="22" fillId="26" borderId="24" xfId="98" applyFill="1" applyBorder="1" applyAlignment="1">
      <alignment horizontal="center"/>
    </xf>
    <xf numFmtId="0" fontId="22" fillId="27" borderId="23" xfId="98" applyFill="1" applyBorder="1" applyAlignment="1">
      <alignment horizontal="center"/>
    </xf>
    <xf numFmtId="0" fontId="22" fillId="27" borderId="22" xfId="98" applyFill="1" applyBorder="1" applyAlignment="1">
      <alignment horizontal="center"/>
    </xf>
    <xf numFmtId="0" fontId="22" fillId="27" borderId="24" xfId="98" applyFill="1" applyBorder="1" applyAlignment="1">
      <alignment horizontal="center"/>
    </xf>
    <xf numFmtId="0" fontId="22" fillId="28" borderId="0" xfId="98" applyFill="1"/>
    <xf numFmtId="0" fontId="22" fillId="28" borderId="25" xfId="98" applyFill="1" applyBorder="1"/>
    <xf numFmtId="0" fontId="22" fillId="25" borderId="10" xfId="98" applyFill="1" applyBorder="1"/>
    <xf numFmtId="0" fontId="48" fillId="25" borderId="0" xfId="98" applyFont="1" applyFill="1"/>
    <xf numFmtId="0" fontId="22" fillId="25" borderId="0" xfId="98" applyFill="1" applyAlignment="1">
      <alignment wrapText="1"/>
    </xf>
    <xf numFmtId="0" fontId="56" fillId="0" borderId="0" xfId="118" applyFont="1" applyAlignment="1">
      <alignment horizontal="left"/>
    </xf>
    <xf numFmtId="0" fontId="53" fillId="25" borderId="0" xfId="98" applyFont="1" applyFill="1"/>
    <xf numFmtId="0" fontId="51" fillId="25" borderId="0" xfId="119" applyFill="1"/>
    <xf numFmtId="0" fontId="44" fillId="25" borderId="0" xfId="98" applyFont="1" applyFill="1"/>
  </cellXfs>
  <cellStyles count="12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19" xr:uid="{CCDD48CF-ED7B-46B4-B3BF-928F87653FA9}"/>
    <cellStyle name="Input 2" xfId="81" xr:uid="{00000000-0005-0000-0000-000045000000}"/>
    <cellStyle name="Input 3" xfId="39" xr:uid="{00000000-0005-0000-0000-000046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15" xr:uid="{2B2C8BA6-7B5A-49BD-AE12-0A759249CC9B}"/>
    <cellStyle name="Normal 11" xfId="118" xr:uid="{F3EC7B48-22FF-4B28-B347-BAD2B7F02E07}"/>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13" xr:uid="{6E2FCA86-B10D-475A-93EC-5CC605700017}"/>
    <cellStyle name="Normal 4 15" xfId="116" xr:uid="{A3B55012-EE14-4925-B97E-130493FF702C}"/>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204C4B42-228C-4C4A-877A-342EAE70095F}"/>
    <cellStyle name="Note 2" xfId="5" xr:uid="{00000000-0005-0000-0000-000064000000}"/>
    <cellStyle name="Note 3" xfId="89" xr:uid="{00000000-0005-0000-0000-000065000000}"/>
    <cellStyle name="Note 4" xfId="42" xr:uid="{00000000-0005-0000-0000-000066000000}"/>
    <cellStyle name="Note 4 2" xfId="99" xr:uid="{00000000-0005-0000-0000-000067000000}"/>
    <cellStyle name="Output 2" xfId="84" xr:uid="{00000000-0005-0000-0000-000068000000}"/>
    <cellStyle name="Output 3" xfId="43" xr:uid="{00000000-0005-0000-0000-000069000000}"/>
    <cellStyle name="Percent 2" xfId="114" xr:uid="{AFB346CE-B3FF-45E8-963C-1D02280BB199}"/>
    <cellStyle name="Percent 3" xfId="117" xr:uid="{FD333399-BCB3-4A34-B38D-42C387CABA61}"/>
    <cellStyle name="Title 2" xfId="85" xr:uid="{00000000-0005-0000-0000-00006A000000}"/>
    <cellStyle name="Title 3" xfId="44" xr:uid="{00000000-0005-0000-0000-00006B000000}"/>
    <cellStyle name="Total 2" xfId="86" xr:uid="{00000000-0005-0000-0000-00006C000000}"/>
    <cellStyle name="Total 3" xfId="45" xr:uid="{00000000-0005-0000-0000-00006D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C7483691-12C3-4A1A-9C34-8CC0F656AAF7}"/>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workbookViewId="0">
      <selection activeCell="J4" sqref="J4:J8"/>
    </sheetView>
  </sheetViews>
  <sheetFormatPr defaultRowHeight="12.75" x14ac:dyDescent="0.2"/>
  <cols>
    <col min="1" max="3" width="9.42578125" customWidth="1"/>
    <col min="4" max="10" width="8.85546875" customWidth="1"/>
    <col min="11" max="11" width="15" bestFit="1" customWidth="1"/>
  </cols>
  <sheetData>
    <row r="1" spans="1:11" ht="15.75" x14ac:dyDescent="0.25">
      <c r="A1" s="4" t="s">
        <v>0</v>
      </c>
      <c r="B1" s="3"/>
      <c r="C1" s="3"/>
      <c r="D1" s="3"/>
      <c r="E1" s="1"/>
      <c r="F1" s="1"/>
      <c r="G1" s="1"/>
      <c r="H1" s="1"/>
      <c r="I1" s="1"/>
      <c r="J1" s="1"/>
      <c r="K1" s="1"/>
    </row>
    <row r="2" spans="1:11" ht="15.75" x14ac:dyDescent="0.25">
      <c r="A2" s="1"/>
    </row>
    <row r="3" spans="1:11" s="2" customFormat="1" x14ac:dyDescent="0.2">
      <c r="A3" s="35"/>
      <c r="B3" s="35"/>
      <c r="C3" s="35"/>
      <c r="D3" s="23" t="s">
        <v>6</v>
      </c>
      <c r="E3" s="23" t="s">
        <v>7</v>
      </c>
      <c r="F3" s="23" t="s">
        <v>8</v>
      </c>
      <c r="G3" s="23" t="s">
        <v>9</v>
      </c>
      <c r="H3" s="23" t="s">
        <v>10</v>
      </c>
      <c r="I3" s="23" t="s">
        <v>11</v>
      </c>
      <c r="J3" s="23" t="s">
        <v>17</v>
      </c>
      <c r="K3" s="24" t="s">
        <v>18</v>
      </c>
    </row>
    <row r="4" spans="1:11" x14ac:dyDescent="0.2">
      <c r="A4" s="34" t="s">
        <v>21</v>
      </c>
      <c r="B4" s="34"/>
      <c r="C4" s="34"/>
      <c r="D4" s="26">
        <v>24</v>
      </c>
      <c r="E4" s="26">
        <v>20</v>
      </c>
      <c r="F4" s="26">
        <v>16</v>
      </c>
      <c r="G4" s="26">
        <v>4</v>
      </c>
      <c r="H4" s="26">
        <v>4</v>
      </c>
      <c r="I4" s="26">
        <v>4</v>
      </c>
      <c r="J4" s="26">
        <f>'8'!J4</f>
        <v>7.7</v>
      </c>
      <c r="K4" s="25">
        <f>SUM(D4:J4)</f>
        <v>79.7</v>
      </c>
    </row>
    <row r="5" spans="1:11" x14ac:dyDescent="0.2">
      <c r="A5" s="34" t="s">
        <v>22</v>
      </c>
      <c r="B5" s="34"/>
      <c r="C5" s="34"/>
      <c r="D5" s="26">
        <v>30</v>
      </c>
      <c r="E5" s="26">
        <v>25</v>
      </c>
      <c r="F5" s="26">
        <v>20</v>
      </c>
      <c r="G5" s="26">
        <v>4.5</v>
      </c>
      <c r="H5" s="26">
        <v>5</v>
      </c>
      <c r="I5" s="26">
        <v>5</v>
      </c>
      <c r="J5" s="26">
        <f>'8'!J5</f>
        <v>10</v>
      </c>
      <c r="K5" s="25">
        <f t="shared" ref="K5:K8" si="0">SUM(D5:J5)</f>
        <v>99.5</v>
      </c>
    </row>
    <row r="6" spans="1:11" x14ac:dyDescent="0.2">
      <c r="A6" s="34" t="s">
        <v>23</v>
      </c>
      <c r="B6" s="34"/>
      <c r="C6" s="34"/>
      <c r="D6" s="26">
        <v>27</v>
      </c>
      <c r="E6" s="26">
        <v>22.5</v>
      </c>
      <c r="F6" s="26">
        <v>16</v>
      </c>
      <c r="G6" s="26">
        <v>4.5</v>
      </c>
      <c r="H6" s="26">
        <v>4.5</v>
      </c>
      <c r="I6" s="26">
        <v>4.5</v>
      </c>
      <c r="J6" s="26">
        <f>'8'!J6</f>
        <v>9.6999999999999993</v>
      </c>
      <c r="K6" s="25">
        <f t="shared" si="0"/>
        <v>88.7</v>
      </c>
    </row>
    <row r="7" spans="1:11" x14ac:dyDescent="0.2">
      <c r="A7" s="34" t="s">
        <v>24</v>
      </c>
      <c r="B7" s="34"/>
      <c r="C7" s="34"/>
      <c r="D7" s="26">
        <v>27</v>
      </c>
      <c r="E7" s="26">
        <v>20</v>
      </c>
      <c r="F7" s="26">
        <v>18</v>
      </c>
      <c r="G7" s="26">
        <v>4.5</v>
      </c>
      <c r="H7" s="26">
        <v>4.5</v>
      </c>
      <c r="I7" s="26">
        <v>5</v>
      </c>
      <c r="J7" s="26">
        <f>'8'!J7</f>
        <v>10</v>
      </c>
      <c r="K7" s="25">
        <f t="shared" si="0"/>
        <v>89</v>
      </c>
    </row>
    <row r="8" spans="1:11" x14ac:dyDescent="0.2">
      <c r="A8" s="34" t="s">
        <v>25</v>
      </c>
      <c r="B8" s="34"/>
      <c r="C8" s="34"/>
      <c r="D8" s="26">
        <v>27</v>
      </c>
      <c r="E8" s="26">
        <v>25</v>
      </c>
      <c r="F8" s="26">
        <v>18</v>
      </c>
      <c r="G8" s="26">
        <v>4.5</v>
      </c>
      <c r="H8" s="26">
        <v>5</v>
      </c>
      <c r="I8" s="26">
        <v>5</v>
      </c>
      <c r="J8" s="26">
        <f>'8'!J8</f>
        <v>7.6</v>
      </c>
      <c r="K8" s="25">
        <f t="shared" si="0"/>
        <v>92.1</v>
      </c>
    </row>
  </sheetData>
  <mergeCells count="6">
    <mergeCell ref="A6:C6"/>
    <mergeCell ref="A7:C7"/>
    <mergeCell ref="A8:C8"/>
    <mergeCell ref="A3:C3"/>
    <mergeCell ref="A4:C4"/>
    <mergeCell ref="A5:C5"/>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09FB9-F010-4CD0-8924-14C48329C5F8}">
  <dimension ref="A1:V50"/>
  <sheetViews>
    <sheetView tabSelected="1" zoomScaleNormal="100" workbookViewId="0">
      <selection activeCell="P32" sqref="P32"/>
    </sheetView>
  </sheetViews>
  <sheetFormatPr defaultColWidth="9.140625" defaultRowHeight="12.75" x14ac:dyDescent="0.2"/>
  <cols>
    <col min="1" max="1" width="20.7109375" style="40" customWidth="1"/>
    <col min="2" max="22" width="9.5703125" style="40" customWidth="1"/>
    <col min="23" max="16384" width="9.140625" style="40"/>
  </cols>
  <sheetData>
    <row r="1" spans="1:22" ht="15.75" customHeight="1" x14ac:dyDescent="0.25">
      <c r="A1" s="38" t="s">
        <v>27</v>
      </c>
      <c r="B1" s="38"/>
      <c r="C1" s="38"/>
      <c r="D1" s="38"/>
      <c r="E1" s="38"/>
      <c r="F1" s="38"/>
      <c r="G1" s="38"/>
      <c r="H1" s="38"/>
      <c r="I1" s="38"/>
      <c r="J1" s="39"/>
    </row>
    <row r="2" spans="1:22" ht="15.75" x14ac:dyDescent="0.25">
      <c r="A2" s="41" t="s">
        <v>28</v>
      </c>
      <c r="B2" s="41"/>
      <c r="C2" s="41"/>
      <c r="D2" s="41"/>
      <c r="E2" s="41"/>
      <c r="F2" s="41"/>
      <c r="G2" s="41"/>
      <c r="H2" s="41"/>
      <c r="I2" s="41"/>
      <c r="J2" s="42"/>
    </row>
    <row r="3" spans="1:22" x14ac:dyDescent="0.2">
      <c r="A3" s="43" t="s">
        <v>29</v>
      </c>
      <c r="B3" s="44"/>
      <c r="C3" s="44"/>
      <c r="D3" s="44"/>
    </row>
    <row r="4" spans="1:22" ht="15" customHeight="1" x14ac:dyDescent="0.2">
      <c r="A4" s="43" t="s">
        <v>30</v>
      </c>
      <c r="B4" s="45" t="s">
        <v>31</v>
      </c>
      <c r="C4" s="45"/>
      <c r="D4" s="45"/>
      <c r="E4" s="46"/>
    </row>
    <row r="5" spans="1:22" ht="20.25" customHeight="1" x14ac:dyDescent="0.25">
      <c r="A5" s="47" t="s">
        <v>32</v>
      </c>
      <c r="B5" s="47"/>
      <c r="C5" s="48"/>
      <c r="D5" s="48"/>
      <c r="E5" s="48"/>
      <c r="F5" s="48"/>
      <c r="G5" s="48"/>
    </row>
    <row r="6" spans="1:22" ht="27" customHeight="1" thickBot="1" x14ac:dyDescent="0.25">
      <c r="A6" s="49"/>
      <c r="B6" s="50" t="s">
        <v>33</v>
      </c>
      <c r="C6" s="50"/>
      <c r="D6" s="50"/>
      <c r="E6" s="50"/>
      <c r="F6" s="50"/>
      <c r="G6" s="50"/>
      <c r="H6" s="50"/>
      <c r="I6" s="50"/>
    </row>
    <row r="7" spans="1:22" ht="20.25" customHeight="1" x14ac:dyDescent="0.25">
      <c r="A7" s="51" t="s">
        <v>34</v>
      </c>
      <c r="B7" s="51"/>
      <c r="C7" s="52"/>
      <c r="D7" s="53"/>
      <c r="E7" s="53"/>
      <c r="F7" s="53"/>
      <c r="G7" s="53"/>
    </row>
    <row r="8" spans="1:22" ht="27" customHeight="1" thickBot="1" x14ac:dyDescent="0.25">
      <c r="A8" s="49"/>
      <c r="B8" s="50" t="s">
        <v>35</v>
      </c>
      <c r="C8" s="50"/>
      <c r="D8" s="50"/>
      <c r="E8" s="50"/>
      <c r="F8" s="50"/>
      <c r="G8" s="50"/>
      <c r="H8" s="50"/>
      <c r="I8" s="50"/>
    </row>
    <row r="9" spans="1:22" ht="15" customHeight="1" x14ac:dyDescent="0.2"/>
    <row r="10" spans="1:22" ht="15" customHeight="1" x14ac:dyDescent="0.2"/>
    <row r="11" spans="1:22" ht="11.25" customHeight="1" thickBot="1" x14ac:dyDescent="0.25"/>
    <row r="12" spans="1:22" s="54" customFormat="1" ht="13.5" thickBot="1" x14ac:dyDescent="0.25">
      <c r="B12" s="55" t="s">
        <v>36</v>
      </c>
      <c r="C12" s="56"/>
      <c r="D12" s="57"/>
      <c r="E12" s="55" t="s">
        <v>37</v>
      </c>
      <c r="F12" s="56"/>
      <c r="G12" s="57"/>
      <c r="H12" s="55" t="s">
        <v>38</v>
      </c>
      <c r="I12" s="56"/>
      <c r="J12" s="57"/>
      <c r="K12" s="55" t="s">
        <v>39</v>
      </c>
      <c r="L12" s="56"/>
      <c r="M12" s="57"/>
      <c r="N12" s="55" t="s">
        <v>40</v>
      </c>
      <c r="O12" s="56"/>
      <c r="P12" s="57"/>
      <c r="Q12" s="55" t="s">
        <v>41</v>
      </c>
      <c r="R12" s="56"/>
      <c r="S12" s="57"/>
      <c r="T12" s="55" t="s">
        <v>42</v>
      </c>
      <c r="U12" s="56"/>
      <c r="V12" s="57"/>
    </row>
    <row r="13" spans="1:22" s="54" customFormat="1" ht="78" customHeight="1" x14ac:dyDescent="0.2">
      <c r="B13" s="58" t="s">
        <v>43</v>
      </c>
      <c r="C13" s="59"/>
      <c r="D13" s="60"/>
      <c r="E13" s="58" t="s">
        <v>44</v>
      </c>
      <c r="F13" s="59"/>
      <c r="G13" s="60"/>
      <c r="H13" s="58" t="s">
        <v>45</v>
      </c>
      <c r="I13" s="59"/>
      <c r="J13" s="60"/>
      <c r="K13" s="58" t="s">
        <v>46</v>
      </c>
      <c r="L13" s="59"/>
      <c r="M13" s="60"/>
      <c r="N13" s="58" t="s">
        <v>47</v>
      </c>
      <c r="O13" s="59"/>
      <c r="P13" s="60"/>
      <c r="Q13" s="58" t="s">
        <v>48</v>
      </c>
      <c r="R13" s="59"/>
      <c r="S13" s="60"/>
      <c r="T13" s="61" t="s">
        <v>52</v>
      </c>
      <c r="U13" s="62"/>
      <c r="V13" s="63"/>
    </row>
    <row r="14" spans="1:22" s="68" customFormat="1" ht="11.25" customHeight="1" x14ac:dyDescent="0.2">
      <c r="A14" s="64"/>
      <c r="B14" s="65" t="s">
        <v>49</v>
      </c>
      <c r="C14" s="66"/>
      <c r="D14" s="67"/>
      <c r="E14" s="65" t="s">
        <v>49</v>
      </c>
      <c r="F14" s="66"/>
      <c r="G14" s="67"/>
      <c r="H14" s="65" t="s">
        <v>49</v>
      </c>
      <c r="I14" s="66"/>
      <c r="J14" s="67"/>
      <c r="K14" s="65" t="s">
        <v>49</v>
      </c>
      <c r="L14" s="66"/>
      <c r="M14" s="67"/>
      <c r="N14" s="65" t="s">
        <v>49</v>
      </c>
      <c r="O14" s="66"/>
      <c r="P14" s="67"/>
      <c r="Q14" s="65" t="s">
        <v>49</v>
      </c>
      <c r="R14" s="66"/>
      <c r="S14" s="67"/>
      <c r="T14" s="65" t="s">
        <v>49</v>
      </c>
      <c r="U14" s="66"/>
      <c r="V14" s="67"/>
    </row>
    <row r="15" spans="1:22" s="68" customFormat="1" x14ac:dyDescent="0.2">
      <c r="A15" s="69" t="s">
        <v>21</v>
      </c>
      <c r="B15" s="70"/>
      <c r="C15" s="71"/>
      <c r="D15" s="72"/>
      <c r="E15" s="70"/>
      <c r="F15" s="71"/>
      <c r="G15" s="72"/>
      <c r="H15" s="70"/>
      <c r="I15" s="71"/>
      <c r="J15" s="72"/>
      <c r="K15" s="70"/>
      <c r="L15" s="71"/>
      <c r="M15" s="72"/>
      <c r="N15" s="70"/>
      <c r="O15" s="71"/>
      <c r="P15" s="72"/>
      <c r="Q15" s="70"/>
      <c r="R15" s="71"/>
      <c r="S15" s="72"/>
      <c r="T15" s="73"/>
      <c r="U15" s="74"/>
      <c r="V15" s="75"/>
    </row>
    <row r="16" spans="1:22" s="68" customFormat="1" x14ac:dyDescent="0.2">
      <c r="A16" s="76" t="s">
        <v>22</v>
      </c>
      <c r="B16" s="77"/>
      <c r="C16" s="78"/>
      <c r="D16" s="79"/>
      <c r="E16" s="77"/>
      <c r="F16" s="78"/>
      <c r="G16" s="79"/>
      <c r="H16" s="77"/>
      <c r="I16" s="78"/>
      <c r="J16" s="79"/>
      <c r="K16" s="77"/>
      <c r="L16" s="78"/>
      <c r="M16" s="79"/>
      <c r="N16" s="77"/>
      <c r="O16" s="78"/>
      <c r="P16" s="79"/>
      <c r="Q16" s="77"/>
      <c r="R16" s="78"/>
      <c r="S16" s="79"/>
      <c r="T16" s="80"/>
      <c r="U16" s="81"/>
      <c r="V16" s="82"/>
    </row>
    <row r="17" spans="1:22" s="68" customFormat="1" x14ac:dyDescent="0.2">
      <c r="A17" s="76" t="s">
        <v>23</v>
      </c>
      <c r="B17" s="77"/>
      <c r="C17" s="78"/>
      <c r="D17" s="79"/>
      <c r="E17" s="77"/>
      <c r="F17" s="78"/>
      <c r="G17" s="79"/>
      <c r="H17" s="77"/>
      <c r="I17" s="78"/>
      <c r="J17" s="79"/>
      <c r="K17" s="77"/>
      <c r="L17" s="78"/>
      <c r="M17" s="79"/>
      <c r="N17" s="77"/>
      <c r="O17" s="78"/>
      <c r="P17" s="79"/>
      <c r="Q17" s="77"/>
      <c r="R17" s="78"/>
      <c r="S17" s="79"/>
      <c r="T17" s="80"/>
      <c r="U17" s="81"/>
      <c r="V17" s="82"/>
    </row>
    <row r="18" spans="1:22" s="68" customFormat="1" x14ac:dyDescent="0.2">
      <c r="A18" s="76" t="s">
        <v>24</v>
      </c>
      <c r="B18" s="77"/>
      <c r="C18" s="78"/>
      <c r="D18" s="79"/>
      <c r="E18" s="77"/>
      <c r="F18" s="78"/>
      <c r="G18" s="79"/>
      <c r="H18" s="77"/>
      <c r="I18" s="78"/>
      <c r="J18" s="79"/>
      <c r="K18" s="77"/>
      <c r="L18" s="78"/>
      <c r="M18" s="79"/>
      <c r="N18" s="77"/>
      <c r="O18" s="78"/>
      <c r="P18" s="79"/>
      <c r="Q18" s="77"/>
      <c r="R18" s="78"/>
      <c r="S18" s="79"/>
      <c r="T18" s="80"/>
      <c r="U18" s="81"/>
      <c r="V18" s="82"/>
    </row>
    <row r="19" spans="1:22" s="68" customFormat="1" x14ac:dyDescent="0.2">
      <c r="A19" s="76" t="s">
        <v>25</v>
      </c>
      <c r="B19" s="77"/>
      <c r="C19" s="78"/>
      <c r="D19" s="79"/>
      <c r="E19" s="77"/>
      <c r="F19" s="78"/>
      <c r="G19" s="79"/>
      <c r="H19" s="77"/>
      <c r="I19" s="78"/>
      <c r="J19" s="79"/>
      <c r="K19" s="77"/>
      <c r="L19" s="78"/>
      <c r="M19" s="79"/>
      <c r="N19" s="77"/>
      <c r="O19" s="78"/>
      <c r="P19" s="79"/>
      <c r="Q19" s="77"/>
      <c r="R19" s="78"/>
      <c r="S19" s="79"/>
      <c r="T19" s="80"/>
      <c r="U19" s="81"/>
      <c r="V19" s="82"/>
    </row>
    <row r="20" spans="1:22" s="84" customFormat="1" ht="7.5" customHeight="1" x14ac:dyDescent="0.2">
      <c r="A20" s="83"/>
      <c r="B20" s="83"/>
      <c r="C20" s="83"/>
      <c r="D20" s="83"/>
      <c r="E20" s="83"/>
      <c r="F20" s="83"/>
      <c r="G20" s="83"/>
      <c r="H20" s="83"/>
      <c r="I20" s="83"/>
      <c r="J20" s="83"/>
      <c r="K20" s="83"/>
      <c r="L20" s="83"/>
      <c r="M20" s="83"/>
      <c r="N20" s="83"/>
      <c r="O20" s="83"/>
      <c r="P20" s="83"/>
      <c r="Q20" s="83"/>
      <c r="R20" s="83"/>
      <c r="S20" s="83"/>
      <c r="T20" s="83"/>
      <c r="U20" s="83"/>
      <c r="V20" s="83"/>
    </row>
    <row r="21" spans="1:22" s="85" customFormat="1" ht="6.75" customHeight="1" x14ac:dyDescent="0.2"/>
    <row r="23" spans="1:22" x14ac:dyDescent="0.2">
      <c r="A23" s="86"/>
      <c r="G23" s="87"/>
      <c r="H23" s="87"/>
    </row>
    <row r="24" spans="1:22" x14ac:dyDescent="0.2">
      <c r="A24" s="88" t="s">
        <v>50</v>
      </c>
      <c r="G24" s="87"/>
      <c r="H24" s="87"/>
      <c r="I24" s="87"/>
      <c r="J24" s="87"/>
    </row>
    <row r="25" spans="1:22" ht="15" x14ac:dyDescent="0.25">
      <c r="A25" s="89"/>
      <c r="B25" s="89"/>
      <c r="C25" s="90"/>
      <c r="G25" s="87"/>
      <c r="H25" s="87"/>
      <c r="I25" s="87"/>
      <c r="J25" s="87"/>
    </row>
    <row r="26" spans="1:22" ht="15" x14ac:dyDescent="0.25">
      <c r="A26" s="89"/>
      <c r="B26" s="89"/>
      <c r="C26" s="90"/>
      <c r="G26" s="87"/>
      <c r="H26" s="87"/>
      <c r="I26" s="87"/>
      <c r="J26" s="87"/>
    </row>
    <row r="27" spans="1:22" ht="15" x14ac:dyDescent="0.25">
      <c r="A27" s="89"/>
      <c r="B27" s="89"/>
      <c r="C27" s="90"/>
      <c r="G27" s="87"/>
      <c r="H27" s="87"/>
      <c r="I27" s="87"/>
      <c r="J27" s="87"/>
    </row>
    <row r="28" spans="1:22" ht="15" x14ac:dyDescent="0.25">
      <c r="A28" s="89"/>
      <c r="B28" s="89"/>
      <c r="C28" s="90"/>
      <c r="G28" s="87"/>
      <c r="H28" s="87"/>
      <c r="I28" s="87"/>
      <c r="J28" s="87"/>
    </row>
    <row r="29" spans="1:22" ht="15" x14ac:dyDescent="0.25">
      <c r="A29" s="89"/>
      <c r="B29" s="89"/>
      <c r="C29" s="90"/>
      <c r="G29" s="87"/>
      <c r="H29" s="87"/>
      <c r="I29" s="87"/>
      <c r="J29" s="87"/>
    </row>
    <row r="30" spans="1:22" ht="15" x14ac:dyDescent="0.25">
      <c r="A30" s="89"/>
      <c r="B30" s="89"/>
      <c r="C30" s="90"/>
      <c r="G30" s="87"/>
      <c r="H30" s="87"/>
      <c r="I30" s="87"/>
      <c r="J30" s="87"/>
    </row>
    <row r="31" spans="1:22" ht="15" x14ac:dyDescent="0.25">
      <c r="A31" s="89"/>
      <c r="B31" s="89"/>
      <c r="C31" s="90"/>
      <c r="G31" s="87"/>
      <c r="H31" s="87"/>
      <c r="I31" s="87"/>
      <c r="J31" s="87"/>
    </row>
    <row r="32" spans="1:22" ht="15" x14ac:dyDescent="0.25">
      <c r="A32" s="89"/>
      <c r="C32" s="90"/>
      <c r="I32" s="87"/>
      <c r="J32" s="87"/>
      <c r="K32" s="87"/>
      <c r="L32" s="87"/>
    </row>
    <row r="33" spans="9:13" x14ac:dyDescent="0.2">
      <c r="I33" s="87"/>
      <c r="J33" s="87"/>
      <c r="K33" s="87"/>
      <c r="L33" s="87"/>
      <c r="M33" s="87"/>
    </row>
    <row r="34" spans="9:13" x14ac:dyDescent="0.2">
      <c r="L34" s="87"/>
      <c r="M34" s="87"/>
    </row>
    <row r="35" spans="9:13" x14ac:dyDescent="0.2">
      <c r="L35" s="87"/>
      <c r="M35" s="87"/>
    </row>
    <row r="36" spans="9:13" x14ac:dyDescent="0.2">
      <c r="L36" s="87"/>
      <c r="M36" s="87"/>
    </row>
    <row r="37" spans="9:13" x14ac:dyDescent="0.2">
      <c r="L37" s="87"/>
      <c r="M37" s="87"/>
    </row>
    <row r="50" spans="1:1" x14ac:dyDescent="0.2">
      <c r="A50" s="91" t="s">
        <v>51</v>
      </c>
    </row>
  </sheetData>
  <mergeCells count="64">
    <mergeCell ref="T18:V18"/>
    <mergeCell ref="B19:D19"/>
    <mergeCell ref="E19:G19"/>
    <mergeCell ref="H19:J19"/>
    <mergeCell ref="K19:M19"/>
    <mergeCell ref="N19:P19"/>
    <mergeCell ref="Q19:S19"/>
    <mergeCell ref="T19:V19"/>
    <mergeCell ref="B18:D18"/>
    <mergeCell ref="E18:G18"/>
    <mergeCell ref="H18:J18"/>
    <mergeCell ref="K18:M18"/>
    <mergeCell ref="N18:P18"/>
    <mergeCell ref="Q18:S18"/>
    <mergeCell ref="T16:V16"/>
    <mergeCell ref="B17:D17"/>
    <mergeCell ref="E17:G17"/>
    <mergeCell ref="H17:J17"/>
    <mergeCell ref="K17:M17"/>
    <mergeCell ref="N17:P17"/>
    <mergeCell ref="Q17:S17"/>
    <mergeCell ref="T17:V17"/>
    <mergeCell ref="B16:D16"/>
    <mergeCell ref="E16:G16"/>
    <mergeCell ref="H16:J16"/>
    <mergeCell ref="K16:M16"/>
    <mergeCell ref="N16:P16"/>
    <mergeCell ref="Q16:S16"/>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N12:P12"/>
    <mergeCell ref="Q12:S12"/>
    <mergeCell ref="T12:V12"/>
    <mergeCell ref="B13:D13"/>
    <mergeCell ref="E13:G13"/>
    <mergeCell ref="H13:J13"/>
    <mergeCell ref="K13:M13"/>
    <mergeCell ref="N13:P13"/>
    <mergeCell ref="Q13:S13"/>
    <mergeCell ref="T13:V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
  <sheetViews>
    <sheetView workbookViewId="0">
      <selection activeCell="J26" sqref="J26"/>
    </sheetView>
  </sheetViews>
  <sheetFormatPr defaultRowHeight="12.75" x14ac:dyDescent="0.2"/>
  <cols>
    <col min="11" max="11" width="14.42578125" bestFit="1" customWidth="1"/>
  </cols>
  <sheetData>
    <row r="1" spans="1:18" ht="15.75" x14ac:dyDescent="0.25">
      <c r="A1" s="4" t="s">
        <v>0</v>
      </c>
      <c r="B1" s="3"/>
      <c r="C1" s="3"/>
      <c r="D1" s="3"/>
      <c r="E1" s="1"/>
      <c r="F1" s="1"/>
      <c r="G1" s="1"/>
      <c r="H1" s="1"/>
      <c r="I1" s="1"/>
    </row>
    <row r="2" spans="1:18" ht="15.75" x14ac:dyDescent="0.25">
      <c r="A2" s="1"/>
    </row>
    <row r="3" spans="1:18" x14ac:dyDescent="0.2">
      <c r="A3" s="35"/>
      <c r="B3" s="35"/>
      <c r="C3" s="35"/>
      <c r="D3" s="23" t="s">
        <v>6</v>
      </c>
      <c r="E3" s="23" t="s">
        <v>7</v>
      </c>
      <c r="F3" s="23" t="s">
        <v>8</v>
      </c>
      <c r="G3" s="23" t="s">
        <v>9</v>
      </c>
      <c r="H3" s="23" t="s">
        <v>10</v>
      </c>
      <c r="I3" s="23" t="s">
        <v>11</v>
      </c>
      <c r="J3" s="23" t="s">
        <v>17</v>
      </c>
      <c r="K3" s="24" t="s">
        <v>18</v>
      </c>
      <c r="L3" s="2"/>
      <c r="M3" s="2"/>
      <c r="N3" s="2"/>
      <c r="O3" s="2"/>
      <c r="P3" s="2"/>
      <c r="Q3" s="2"/>
      <c r="R3" s="2"/>
    </row>
    <row r="4" spans="1:18" x14ac:dyDescent="0.2">
      <c r="A4" s="34" t="s">
        <v>21</v>
      </c>
      <c r="B4" s="34"/>
      <c r="C4" s="34"/>
      <c r="D4" s="26">
        <v>24</v>
      </c>
      <c r="E4" s="26">
        <v>20</v>
      </c>
      <c r="F4" s="26">
        <v>20</v>
      </c>
      <c r="G4" s="26">
        <v>3</v>
      </c>
      <c r="H4" s="26">
        <v>5</v>
      </c>
      <c r="I4" s="26">
        <v>4</v>
      </c>
      <c r="J4" s="26">
        <f>'8'!J4</f>
        <v>7.7</v>
      </c>
      <c r="K4" s="25">
        <f>SUM(D4:J4)</f>
        <v>83.7</v>
      </c>
    </row>
    <row r="5" spans="1:18" x14ac:dyDescent="0.2">
      <c r="A5" s="34" t="s">
        <v>22</v>
      </c>
      <c r="B5" s="34"/>
      <c r="C5" s="34"/>
      <c r="D5" s="26">
        <v>30</v>
      </c>
      <c r="E5" s="26">
        <v>25</v>
      </c>
      <c r="F5" s="26">
        <v>20</v>
      </c>
      <c r="G5" s="26">
        <v>3</v>
      </c>
      <c r="H5" s="26">
        <v>5</v>
      </c>
      <c r="I5" s="26">
        <v>4</v>
      </c>
      <c r="J5" s="26">
        <f>'8'!J5</f>
        <v>10</v>
      </c>
      <c r="K5" s="25">
        <f t="shared" ref="K5:K8" si="0">SUM(D5:J5)</f>
        <v>97</v>
      </c>
    </row>
    <row r="6" spans="1:18" x14ac:dyDescent="0.2">
      <c r="A6" s="34" t="s">
        <v>23</v>
      </c>
      <c r="B6" s="34"/>
      <c r="C6" s="34"/>
      <c r="D6" s="26">
        <v>30</v>
      </c>
      <c r="E6" s="26">
        <v>25</v>
      </c>
      <c r="F6" s="26">
        <v>20</v>
      </c>
      <c r="G6" s="26">
        <v>4</v>
      </c>
      <c r="H6" s="26">
        <v>5</v>
      </c>
      <c r="I6" s="26">
        <v>5</v>
      </c>
      <c r="J6" s="26">
        <f>'8'!J6</f>
        <v>9.6999999999999993</v>
      </c>
      <c r="K6" s="25">
        <f t="shared" si="0"/>
        <v>98.7</v>
      </c>
    </row>
    <row r="7" spans="1:18" x14ac:dyDescent="0.2">
      <c r="A7" s="34" t="s">
        <v>24</v>
      </c>
      <c r="B7" s="34"/>
      <c r="C7" s="34"/>
      <c r="D7" s="26">
        <v>24</v>
      </c>
      <c r="E7" s="26">
        <v>15</v>
      </c>
      <c r="F7" s="26">
        <v>16</v>
      </c>
      <c r="G7" s="26">
        <v>4</v>
      </c>
      <c r="H7" s="26">
        <v>5</v>
      </c>
      <c r="I7" s="26">
        <v>5</v>
      </c>
      <c r="J7" s="26">
        <f>'8'!J7</f>
        <v>10</v>
      </c>
      <c r="K7" s="25">
        <f t="shared" si="0"/>
        <v>79</v>
      </c>
    </row>
    <row r="8" spans="1:18" x14ac:dyDescent="0.2">
      <c r="A8" s="34" t="s">
        <v>25</v>
      </c>
      <c r="B8" s="34"/>
      <c r="C8" s="34"/>
      <c r="D8" s="26">
        <v>24</v>
      </c>
      <c r="E8" s="26">
        <v>20</v>
      </c>
      <c r="F8" s="26">
        <v>16</v>
      </c>
      <c r="G8" s="26">
        <v>4</v>
      </c>
      <c r="H8" s="26">
        <v>5</v>
      </c>
      <c r="I8" s="26">
        <v>5</v>
      </c>
      <c r="J8" s="26">
        <f>'8'!J8</f>
        <v>7.6</v>
      </c>
      <c r="K8" s="25">
        <f t="shared" si="0"/>
        <v>81.599999999999994</v>
      </c>
    </row>
  </sheetData>
  <mergeCells count="6">
    <mergeCell ref="A8:C8"/>
    <mergeCell ref="A6:C6"/>
    <mergeCell ref="A7:C7"/>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
  <sheetViews>
    <sheetView workbookViewId="0">
      <selection activeCell="J4" sqref="J4:J8"/>
    </sheetView>
  </sheetViews>
  <sheetFormatPr defaultRowHeight="12.75" x14ac:dyDescent="0.2"/>
  <cols>
    <col min="10" max="10" width="9.85546875" bestFit="1" customWidth="1"/>
    <col min="11" max="11" width="14.42578125" bestFit="1" customWidth="1"/>
  </cols>
  <sheetData>
    <row r="1" spans="1:18" ht="15.75" x14ac:dyDescent="0.25">
      <c r="A1" s="4" t="s">
        <v>0</v>
      </c>
      <c r="B1" s="3"/>
      <c r="C1" s="3"/>
      <c r="D1" s="3"/>
      <c r="E1" s="1"/>
      <c r="F1" s="1"/>
      <c r="G1" s="1"/>
      <c r="H1" s="1"/>
      <c r="I1" s="1"/>
    </row>
    <row r="2" spans="1:18" ht="15.75" x14ac:dyDescent="0.25">
      <c r="A2" s="1"/>
    </row>
    <row r="3" spans="1:18" x14ac:dyDescent="0.2">
      <c r="A3" s="35"/>
      <c r="B3" s="35"/>
      <c r="C3" s="35"/>
      <c r="D3" s="23" t="s">
        <v>6</v>
      </c>
      <c r="E3" s="23" t="s">
        <v>7</v>
      </c>
      <c r="F3" s="23" t="s">
        <v>8</v>
      </c>
      <c r="G3" s="23" t="s">
        <v>9</v>
      </c>
      <c r="H3" s="23" t="s">
        <v>10</v>
      </c>
      <c r="I3" s="23" t="s">
        <v>11</v>
      </c>
      <c r="J3" s="23" t="s">
        <v>17</v>
      </c>
      <c r="K3" s="24" t="s">
        <v>18</v>
      </c>
      <c r="L3" s="2"/>
      <c r="M3" s="2"/>
      <c r="N3" s="2"/>
      <c r="O3" s="2"/>
      <c r="P3" s="2"/>
      <c r="Q3" s="2"/>
      <c r="R3" s="2"/>
    </row>
    <row r="4" spans="1:18" x14ac:dyDescent="0.2">
      <c r="A4" s="34" t="s">
        <v>21</v>
      </c>
      <c r="B4" s="34"/>
      <c r="C4" s="34"/>
      <c r="D4" s="26">
        <v>24</v>
      </c>
      <c r="E4" s="26">
        <v>16.25</v>
      </c>
      <c r="F4" s="26">
        <v>16</v>
      </c>
      <c r="G4" s="26">
        <v>5</v>
      </c>
      <c r="H4" s="26">
        <v>5</v>
      </c>
      <c r="I4" s="26">
        <v>5</v>
      </c>
      <c r="J4" s="26">
        <f>'8'!J4</f>
        <v>7.7</v>
      </c>
      <c r="K4" s="25">
        <f>SUM(D4:J4)</f>
        <v>78.95</v>
      </c>
    </row>
    <row r="5" spans="1:18" x14ac:dyDescent="0.2">
      <c r="A5" s="34" t="s">
        <v>22</v>
      </c>
      <c r="B5" s="34"/>
      <c r="C5" s="34"/>
      <c r="D5" s="26">
        <v>30</v>
      </c>
      <c r="E5" s="26">
        <v>25</v>
      </c>
      <c r="F5" s="26">
        <v>20</v>
      </c>
      <c r="G5" s="26">
        <v>5</v>
      </c>
      <c r="H5" s="26">
        <v>5</v>
      </c>
      <c r="I5" s="26">
        <v>5</v>
      </c>
      <c r="J5" s="26">
        <f>'8'!J5</f>
        <v>10</v>
      </c>
      <c r="K5" s="25">
        <f t="shared" ref="K5:K8" si="0">SUM(D5:J5)</f>
        <v>100</v>
      </c>
    </row>
    <row r="6" spans="1:18" x14ac:dyDescent="0.2">
      <c r="A6" s="34" t="s">
        <v>23</v>
      </c>
      <c r="B6" s="34"/>
      <c r="C6" s="34"/>
      <c r="D6" s="26">
        <v>27</v>
      </c>
      <c r="E6" s="26">
        <v>17.5</v>
      </c>
      <c r="F6" s="26">
        <v>16</v>
      </c>
      <c r="G6" s="26">
        <v>5</v>
      </c>
      <c r="H6" s="26">
        <v>5</v>
      </c>
      <c r="I6" s="26">
        <v>5</v>
      </c>
      <c r="J6" s="26">
        <f>'8'!J6</f>
        <v>9.6999999999999993</v>
      </c>
      <c r="K6" s="25">
        <f t="shared" si="0"/>
        <v>85.2</v>
      </c>
    </row>
    <row r="7" spans="1:18" x14ac:dyDescent="0.2">
      <c r="A7" s="34" t="s">
        <v>24</v>
      </c>
      <c r="B7" s="34"/>
      <c r="C7" s="34"/>
      <c r="D7" s="26">
        <v>27</v>
      </c>
      <c r="E7" s="26">
        <v>12.5</v>
      </c>
      <c r="F7" s="26">
        <v>16</v>
      </c>
      <c r="G7" s="26">
        <v>5</v>
      </c>
      <c r="H7" s="26">
        <v>5</v>
      </c>
      <c r="I7" s="26">
        <v>5</v>
      </c>
      <c r="J7" s="26">
        <f>'8'!J7</f>
        <v>10</v>
      </c>
      <c r="K7" s="25">
        <f t="shared" si="0"/>
        <v>80.5</v>
      </c>
    </row>
    <row r="8" spans="1:18" x14ac:dyDescent="0.2">
      <c r="A8" s="34" t="s">
        <v>25</v>
      </c>
      <c r="B8" s="34"/>
      <c r="C8" s="34"/>
      <c r="D8" s="26">
        <v>30</v>
      </c>
      <c r="E8" s="26">
        <v>25</v>
      </c>
      <c r="F8" s="26">
        <v>20</v>
      </c>
      <c r="G8" s="26">
        <v>5</v>
      </c>
      <c r="H8" s="26">
        <v>5</v>
      </c>
      <c r="I8" s="26">
        <v>5</v>
      </c>
      <c r="J8" s="26">
        <f>'8'!J8</f>
        <v>7.6</v>
      </c>
      <c r="K8" s="25">
        <f t="shared" si="0"/>
        <v>97.6</v>
      </c>
    </row>
  </sheetData>
  <mergeCells count="6">
    <mergeCell ref="A8:C8"/>
    <mergeCell ref="A6:C6"/>
    <mergeCell ref="A7:C7"/>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8"/>
  <sheetViews>
    <sheetView workbookViewId="0">
      <selection activeCell="J4" sqref="J4:J8"/>
    </sheetView>
  </sheetViews>
  <sheetFormatPr defaultRowHeight="12.75" x14ac:dyDescent="0.2"/>
  <cols>
    <col min="10" max="10" width="9.85546875" bestFit="1" customWidth="1"/>
    <col min="11" max="11" width="14.42578125" bestFit="1" customWidth="1"/>
  </cols>
  <sheetData>
    <row r="1" spans="1:18" ht="15.75" x14ac:dyDescent="0.25">
      <c r="A1" s="4" t="s">
        <v>0</v>
      </c>
      <c r="B1" s="3"/>
      <c r="C1" s="3"/>
      <c r="D1" s="3"/>
      <c r="E1" s="1"/>
      <c r="F1" s="1"/>
      <c r="G1" s="1"/>
      <c r="H1" s="1"/>
      <c r="I1" s="1"/>
    </row>
    <row r="2" spans="1:18" ht="15.75" x14ac:dyDescent="0.25">
      <c r="A2" s="1"/>
    </row>
    <row r="3" spans="1:18" x14ac:dyDescent="0.2">
      <c r="A3" s="35"/>
      <c r="B3" s="35"/>
      <c r="C3" s="35"/>
      <c r="D3" s="23" t="s">
        <v>6</v>
      </c>
      <c r="E3" s="23" t="s">
        <v>7</v>
      </c>
      <c r="F3" s="23" t="s">
        <v>8</v>
      </c>
      <c r="G3" s="23" t="s">
        <v>9</v>
      </c>
      <c r="H3" s="23" t="s">
        <v>10</v>
      </c>
      <c r="I3" s="23" t="s">
        <v>11</v>
      </c>
      <c r="J3" s="23" t="s">
        <v>17</v>
      </c>
      <c r="K3" s="24" t="s">
        <v>18</v>
      </c>
      <c r="L3" s="2"/>
      <c r="M3" s="2"/>
      <c r="N3" s="2"/>
      <c r="O3" s="2"/>
      <c r="P3" s="2"/>
      <c r="Q3" s="2"/>
      <c r="R3" s="2"/>
    </row>
    <row r="4" spans="1:18" x14ac:dyDescent="0.2">
      <c r="A4" s="34" t="s">
        <v>21</v>
      </c>
      <c r="B4" s="34"/>
      <c r="C4" s="34"/>
      <c r="D4" s="26">
        <v>21</v>
      </c>
      <c r="E4" s="26">
        <v>23</v>
      </c>
      <c r="F4" s="26">
        <v>17.2</v>
      </c>
      <c r="G4" s="26">
        <v>4.7</v>
      </c>
      <c r="H4" s="26">
        <v>4.2</v>
      </c>
      <c r="I4" s="26">
        <v>4.5999999999999996</v>
      </c>
      <c r="J4" s="26">
        <f>'8'!J4</f>
        <v>7.7</v>
      </c>
      <c r="K4" s="25">
        <f>SUM(D4:J4)</f>
        <v>82.4</v>
      </c>
    </row>
    <row r="5" spans="1:18" x14ac:dyDescent="0.2">
      <c r="A5" s="34" t="s">
        <v>22</v>
      </c>
      <c r="B5" s="34"/>
      <c r="C5" s="34"/>
      <c r="D5" s="26">
        <v>21</v>
      </c>
      <c r="E5" s="26">
        <v>20.5</v>
      </c>
      <c r="F5" s="26">
        <v>16</v>
      </c>
      <c r="G5" s="26">
        <v>4.5999999999999996</v>
      </c>
      <c r="H5" s="26">
        <v>4</v>
      </c>
      <c r="I5" s="26">
        <v>4</v>
      </c>
      <c r="J5" s="26">
        <f>'8'!J5</f>
        <v>10</v>
      </c>
      <c r="K5" s="25">
        <f t="shared" ref="K5:K8" si="0">SUM(D5:J5)</f>
        <v>80.099999999999994</v>
      </c>
    </row>
    <row r="6" spans="1:18" x14ac:dyDescent="0.2">
      <c r="A6" s="34" t="s">
        <v>23</v>
      </c>
      <c r="B6" s="34"/>
      <c r="C6" s="34"/>
      <c r="D6" s="26">
        <v>28.799999999999997</v>
      </c>
      <c r="E6" s="26">
        <v>23.5</v>
      </c>
      <c r="F6" s="26">
        <v>18.399999999999999</v>
      </c>
      <c r="G6" s="26">
        <v>4.9000000000000004</v>
      </c>
      <c r="H6" s="26">
        <v>4.5</v>
      </c>
      <c r="I6" s="26">
        <v>4.5999999999999996</v>
      </c>
      <c r="J6" s="26">
        <f>'8'!J6</f>
        <v>9.6999999999999993</v>
      </c>
      <c r="K6" s="25">
        <f t="shared" si="0"/>
        <v>94.399999999999991</v>
      </c>
    </row>
    <row r="7" spans="1:18" x14ac:dyDescent="0.2">
      <c r="A7" s="34" t="s">
        <v>24</v>
      </c>
      <c r="B7" s="34"/>
      <c r="C7" s="34"/>
      <c r="D7" s="26">
        <v>28.799999999999997</v>
      </c>
      <c r="E7" s="26">
        <v>23</v>
      </c>
      <c r="F7" s="26">
        <v>18.8</v>
      </c>
      <c r="G7" s="26">
        <v>4.8</v>
      </c>
      <c r="H7" s="26">
        <v>4.5</v>
      </c>
      <c r="I7" s="26">
        <v>4.5999999999999996</v>
      </c>
      <c r="J7" s="26">
        <f>'8'!J7</f>
        <v>10</v>
      </c>
      <c r="K7" s="25">
        <f t="shared" si="0"/>
        <v>94.499999999999986</v>
      </c>
    </row>
    <row r="8" spans="1:18" x14ac:dyDescent="0.2">
      <c r="A8" s="34" t="s">
        <v>25</v>
      </c>
      <c r="B8" s="34"/>
      <c r="C8" s="34"/>
      <c r="D8" s="26">
        <v>26.400000000000002</v>
      </c>
      <c r="E8" s="26">
        <v>20.5</v>
      </c>
      <c r="F8" s="26">
        <v>16.8</v>
      </c>
      <c r="G8" s="26">
        <v>4.5</v>
      </c>
      <c r="H8" s="26">
        <v>4.0999999999999996</v>
      </c>
      <c r="I8" s="26">
        <v>4</v>
      </c>
      <c r="J8" s="26">
        <f>'8'!J8</f>
        <v>7.6</v>
      </c>
      <c r="K8" s="25">
        <f t="shared" si="0"/>
        <v>83.899999999999991</v>
      </c>
    </row>
  </sheetData>
  <mergeCells count="6">
    <mergeCell ref="A8:C8"/>
    <mergeCell ref="A6:C6"/>
    <mergeCell ref="A7:C7"/>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8"/>
  <sheetViews>
    <sheetView workbookViewId="0">
      <selection activeCell="J4" sqref="J4:J8"/>
    </sheetView>
  </sheetViews>
  <sheetFormatPr defaultRowHeight="12.75" x14ac:dyDescent="0.2"/>
  <cols>
    <col min="10" max="10" width="9.85546875" bestFit="1" customWidth="1"/>
    <col min="11" max="11" width="14.42578125" bestFit="1" customWidth="1"/>
  </cols>
  <sheetData>
    <row r="1" spans="1:18" ht="15.75" x14ac:dyDescent="0.25">
      <c r="A1" s="4" t="s">
        <v>0</v>
      </c>
      <c r="B1" s="3"/>
      <c r="C1" s="3"/>
      <c r="D1" s="3"/>
      <c r="E1" s="1"/>
      <c r="F1" s="1"/>
      <c r="G1" s="1"/>
      <c r="H1" s="1"/>
      <c r="I1" s="1"/>
    </row>
    <row r="2" spans="1:18" ht="15.75" x14ac:dyDescent="0.25">
      <c r="A2" s="1"/>
    </row>
    <row r="3" spans="1:18" x14ac:dyDescent="0.2">
      <c r="A3" s="35"/>
      <c r="B3" s="35"/>
      <c r="C3" s="35"/>
      <c r="D3" s="23" t="s">
        <v>6</v>
      </c>
      <c r="E3" s="23" t="s">
        <v>7</v>
      </c>
      <c r="F3" s="23" t="s">
        <v>8</v>
      </c>
      <c r="G3" s="23" t="s">
        <v>9</v>
      </c>
      <c r="H3" s="23" t="s">
        <v>10</v>
      </c>
      <c r="I3" s="23" t="s">
        <v>11</v>
      </c>
      <c r="J3" s="23" t="s">
        <v>17</v>
      </c>
      <c r="K3" s="24" t="s">
        <v>18</v>
      </c>
      <c r="L3" s="2"/>
      <c r="M3" s="2"/>
      <c r="N3" s="2"/>
      <c r="O3" s="2"/>
      <c r="P3" s="2"/>
      <c r="Q3" s="2"/>
      <c r="R3" s="2"/>
    </row>
    <row r="4" spans="1:18" x14ac:dyDescent="0.2">
      <c r="A4" s="34" t="s">
        <v>21</v>
      </c>
      <c r="B4" s="34"/>
      <c r="C4" s="34"/>
      <c r="D4" s="26">
        <v>27</v>
      </c>
      <c r="E4" s="26">
        <v>18.75</v>
      </c>
      <c r="F4" s="26">
        <v>14</v>
      </c>
      <c r="G4" s="26">
        <v>3</v>
      </c>
      <c r="H4" s="26">
        <v>4</v>
      </c>
      <c r="I4" s="26">
        <v>4</v>
      </c>
      <c r="J4" s="26">
        <f>'8'!J4</f>
        <v>7.7</v>
      </c>
      <c r="K4" s="25">
        <f>SUM(D4:J4)</f>
        <v>78.45</v>
      </c>
    </row>
    <row r="5" spans="1:18" x14ac:dyDescent="0.2">
      <c r="A5" s="34" t="s">
        <v>22</v>
      </c>
      <c r="B5" s="34"/>
      <c r="C5" s="34"/>
      <c r="D5" s="26">
        <v>22.5</v>
      </c>
      <c r="E5" s="26">
        <v>10</v>
      </c>
      <c r="F5" s="26">
        <v>14</v>
      </c>
      <c r="G5" s="26">
        <v>3</v>
      </c>
      <c r="H5" s="26">
        <v>4</v>
      </c>
      <c r="I5" s="26">
        <v>4</v>
      </c>
      <c r="J5" s="26">
        <f>'8'!J5</f>
        <v>10</v>
      </c>
      <c r="K5" s="25">
        <f t="shared" ref="K5:K8" si="0">SUM(D5:J5)</f>
        <v>67.5</v>
      </c>
    </row>
    <row r="6" spans="1:18" x14ac:dyDescent="0.2">
      <c r="A6" s="34" t="s">
        <v>23</v>
      </c>
      <c r="B6" s="34"/>
      <c r="C6" s="34"/>
      <c r="D6" s="26">
        <v>27</v>
      </c>
      <c r="E6" s="26">
        <v>18.75</v>
      </c>
      <c r="F6" s="26">
        <v>16</v>
      </c>
      <c r="G6" s="26">
        <v>3</v>
      </c>
      <c r="H6" s="26">
        <v>4</v>
      </c>
      <c r="I6" s="26">
        <v>4</v>
      </c>
      <c r="J6" s="26">
        <f>'8'!J6</f>
        <v>9.6999999999999993</v>
      </c>
      <c r="K6" s="25">
        <f t="shared" si="0"/>
        <v>82.45</v>
      </c>
    </row>
    <row r="7" spans="1:18" x14ac:dyDescent="0.2">
      <c r="A7" s="34" t="s">
        <v>24</v>
      </c>
      <c r="B7" s="34"/>
      <c r="C7" s="34"/>
      <c r="D7" s="26">
        <v>24</v>
      </c>
      <c r="E7" s="26">
        <v>22.5</v>
      </c>
      <c r="F7" s="26">
        <v>16</v>
      </c>
      <c r="G7" s="26">
        <v>3</v>
      </c>
      <c r="H7" s="26">
        <v>4</v>
      </c>
      <c r="I7" s="26">
        <v>4</v>
      </c>
      <c r="J7" s="26">
        <f>'8'!J7</f>
        <v>10</v>
      </c>
      <c r="K7" s="25">
        <f t="shared" si="0"/>
        <v>83.5</v>
      </c>
    </row>
    <row r="8" spans="1:18" x14ac:dyDescent="0.2">
      <c r="A8" s="34" t="s">
        <v>25</v>
      </c>
      <c r="B8" s="34"/>
      <c r="C8" s="34"/>
      <c r="D8" s="26">
        <v>22.5</v>
      </c>
      <c r="E8" s="26">
        <v>22.5</v>
      </c>
      <c r="F8" s="26">
        <v>12</v>
      </c>
      <c r="G8" s="26">
        <v>3</v>
      </c>
      <c r="H8" s="26">
        <v>3.75</v>
      </c>
      <c r="I8" s="26">
        <v>4</v>
      </c>
      <c r="J8" s="26">
        <f>'8'!J8</f>
        <v>7.6</v>
      </c>
      <c r="K8" s="25">
        <f t="shared" si="0"/>
        <v>75.349999999999994</v>
      </c>
    </row>
  </sheetData>
  <mergeCells count="6">
    <mergeCell ref="A8:C8"/>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8"/>
  <sheetViews>
    <sheetView workbookViewId="0">
      <selection activeCell="E45" sqref="E45"/>
    </sheetView>
  </sheetViews>
  <sheetFormatPr defaultRowHeight="12.75" x14ac:dyDescent="0.2"/>
  <cols>
    <col min="10" max="10" width="9.85546875" bestFit="1" customWidth="1"/>
    <col min="11" max="11" width="14.42578125" bestFit="1" customWidth="1"/>
  </cols>
  <sheetData>
    <row r="1" spans="1:18" ht="15.75" x14ac:dyDescent="0.25">
      <c r="A1" s="4" t="s">
        <v>0</v>
      </c>
      <c r="B1" s="3"/>
      <c r="C1" s="3"/>
      <c r="D1" s="3"/>
      <c r="E1" s="1"/>
      <c r="F1" s="1"/>
      <c r="G1" s="1"/>
      <c r="H1" s="1"/>
      <c r="I1" s="1"/>
    </row>
    <row r="2" spans="1:18" ht="15.75" x14ac:dyDescent="0.25">
      <c r="A2" s="1"/>
    </row>
    <row r="3" spans="1:18" x14ac:dyDescent="0.2">
      <c r="A3" s="35"/>
      <c r="B3" s="35"/>
      <c r="C3" s="35"/>
      <c r="D3" s="23" t="s">
        <v>6</v>
      </c>
      <c r="E3" s="23" t="s">
        <v>7</v>
      </c>
      <c r="F3" s="23" t="s">
        <v>8</v>
      </c>
      <c r="G3" s="23" t="s">
        <v>9</v>
      </c>
      <c r="H3" s="23" t="s">
        <v>10</v>
      </c>
      <c r="I3" s="23" t="s">
        <v>11</v>
      </c>
      <c r="J3" s="23" t="s">
        <v>17</v>
      </c>
      <c r="K3" s="24" t="s">
        <v>18</v>
      </c>
      <c r="L3" s="2"/>
      <c r="M3" s="2"/>
      <c r="N3" s="2"/>
      <c r="O3" s="2"/>
      <c r="P3" s="2"/>
      <c r="Q3" s="2"/>
      <c r="R3" s="2"/>
    </row>
    <row r="4" spans="1:18" x14ac:dyDescent="0.2">
      <c r="A4" s="34" t="s">
        <v>21</v>
      </c>
      <c r="B4" s="34"/>
      <c r="C4" s="34"/>
      <c r="D4" s="26">
        <v>25.799999999999997</v>
      </c>
      <c r="E4" s="26">
        <v>20</v>
      </c>
      <c r="F4" s="26">
        <v>14</v>
      </c>
      <c r="G4" s="26">
        <v>3.5</v>
      </c>
      <c r="H4" s="26">
        <v>4</v>
      </c>
      <c r="I4" s="26">
        <v>4</v>
      </c>
      <c r="J4" s="26">
        <f>'8'!J4</f>
        <v>7.7</v>
      </c>
      <c r="K4" s="25">
        <f>SUM(D4:J4)</f>
        <v>79</v>
      </c>
    </row>
    <row r="5" spans="1:18" x14ac:dyDescent="0.2">
      <c r="A5" s="34" t="s">
        <v>22</v>
      </c>
      <c r="B5" s="34"/>
      <c r="C5" s="34"/>
      <c r="D5" s="26">
        <v>22.799999999999997</v>
      </c>
      <c r="E5" s="26">
        <v>20</v>
      </c>
      <c r="F5" s="26">
        <v>14</v>
      </c>
      <c r="G5" s="26">
        <v>3.5</v>
      </c>
      <c r="H5" s="26">
        <v>4</v>
      </c>
      <c r="I5" s="26">
        <v>4</v>
      </c>
      <c r="J5" s="26">
        <f>'8'!J5</f>
        <v>10</v>
      </c>
      <c r="K5" s="25">
        <f t="shared" ref="K5:K8" si="0">SUM(D5:J5)</f>
        <v>78.3</v>
      </c>
    </row>
    <row r="6" spans="1:18" x14ac:dyDescent="0.2">
      <c r="A6" s="34" t="s">
        <v>23</v>
      </c>
      <c r="B6" s="34"/>
      <c r="C6" s="34"/>
      <c r="D6" s="26">
        <v>21</v>
      </c>
      <c r="E6" s="26">
        <v>17.5</v>
      </c>
      <c r="F6" s="26">
        <v>14</v>
      </c>
      <c r="G6" s="26">
        <v>3</v>
      </c>
      <c r="H6" s="26">
        <v>3.8</v>
      </c>
      <c r="I6" s="26">
        <v>4</v>
      </c>
      <c r="J6" s="26">
        <f>'8'!J6</f>
        <v>9.6999999999999993</v>
      </c>
      <c r="K6" s="25">
        <f t="shared" si="0"/>
        <v>73</v>
      </c>
    </row>
    <row r="7" spans="1:18" x14ac:dyDescent="0.2">
      <c r="A7" s="34" t="s">
        <v>24</v>
      </c>
      <c r="B7" s="34"/>
      <c r="C7" s="34"/>
      <c r="D7" s="26">
        <v>21</v>
      </c>
      <c r="E7" s="26">
        <v>15</v>
      </c>
      <c r="F7" s="26">
        <v>14</v>
      </c>
      <c r="G7" s="26">
        <v>3.5</v>
      </c>
      <c r="H7" s="26">
        <v>4</v>
      </c>
      <c r="I7" s="26">
        <v>4</v>
      </c>
      <c r="J7" s="26">
        <f>'8'!J7</f>
        <v>10</v>
      </c>
      <c r="K7" s="25">
        <f t="shared" si="0"/>
        <v>71.5</v>
      </c>
    </row>
    <row r="8" spans="1:18" x14ac:dyDescent="0.2">
      <c r="A8" s="34" t="s">
        <v>25</v>
      </c>
      <c r="B8" s="34"/>
      <c r="C8" s="34"/>
      <c r="D8" s="26">
        <v>19.799999999999997</v>
      </c>
      <c r="E8" s="26">
        <v>20</v>
      </c>
      <c r="F8" s="26">
        <v>14</v>
      </c>
      <c r="G8" s="26">
        <v>3.5</v>
      </c>
      <c r="H8" s="26">
        <v>4</v>
      </c>
      <c r="I8" s="26">
        <v>3.5</v>
      </c>
      <c r="J8" s="26">
        <f>'8'!J8</f>
        <v>7.6</v>
      </c>
      <c r="K8" s="25">
        <f t="shared" si="0"/>
        <v>72.399999999999991</v>
      </c>
    </row>
  </sheetData>
  <mergeCells count="6">
    <mergeCell ref="A8:C8"/>
    <mergeCell ref="A3:C3"/>
    <mergeCell ref="A4:C4"/>
    <mergeCell ref="A5:C5"/>
    <mergeCell ref="A6:C6"/>
    <mergeCell ref="A7:C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8"/>
  <sheetViews>
    <sheetView workbookViewId="0">
      <selection activeCell="I35" sqref="I35"/>
    </sheetView>
  </sheetViews>
  <sheetFormatPr defaultRowHeight="12.75" x14ac:dyDescent="0.2"/>
  <cols>
    <col min="10" max="10" width="9.85546875" bestFit="1" customWidth="1"/>
    <col min="11" max="11" width="14.42578125" bestFit="1" customWidth="1"/>
  </cols>
  <sheetData>
    <row r="1" spans="1:18" ht="15.75" x14ac:dyDescent="0.25">
      <c r="A1" s="4" t="s">
        <v>0</v>
      </c>
      <c r="B1" s="3"/>
      <c r="C1" s="3"/>
      <c r="D1" s="3"/>
      <c r="E1" s="1"/>
      <c r="F1" s="1"/>
      <c r="G1" s="1"/>
      <c r="H1" s="1"/>
      <c r="I1" s="1"/>
    </row>
    <row r="2" spans="1:18" ht="15.75" x14ac:dyDescent="0.25">
      <c r="A2" s="1"/>
    </row>
    <row r="3" spans="1:18" x14ac:dyDescent="0.2">
      <c r="A3" s="35"/>
      <c r="B3" s="35"/>
      <c r="C3" s="35"/>
      <c r="D3" s="23" t="s">
        <v>6</v>
      </c>
      <c r="E3" s="23" t="s">
        <v>7</v>
      </c>
      <c r="F3" s="23" t="s">
        <v>8</v>
      </c>
      <c r="G3" s="23" t="s">
        <v>9</v>
      </c>
      <c r="H3" s="23" t="s">
        <v>10</v>
      </c>
      <c r="I3" s="23" t="s">
        <v>11</v>
      </c>
      <c r="J3" s="23" t="s">
        <v>17</v>
      </c>
      <c r="K3" s="24" t="s">
        <v>18</v>
      </c>
      <c r="L3" s="2"/>
      <c r="M3" s="2"/>
      <c r="N3" s="2"/>
      <c r="O3" s="2"/>
      <c r="P3" s="2"/>
      <c r="Q3" s="2"/>
      <c r="R3" s="2"/>
    </row>
    <row r="4" spans="1:18" x14ac:dyDescent="0.2">
      <c r="A4" s="34" t="s">
        <v>21</v>
      </c>
      <c r="B4" s="34"/>
      <c r="C4" s="34"/>
      <c r="D4" s="26">
        <v>27</v>
      </c>
      <c r="E4" s="26">
        <v>20</v>
      </c>
      <c r="F4" s="26">
        <v>14.8</v>
      </c>
      <c r="G4" s="26">
        <v>4.5</v>
      </c>
      <c r="H4" s="26">
        <v>4</v>
      </c>
      <c r="I4" s="26">
        <v>4.3</v>
      </c>
      <c r="J4" s="26">
        <f>'8'!J4</f>
        <v>7.7</v>
      </c>
      <c r="K4" s="25">
        <f>SUM(D4:J4)</f>
        <v>82.3</v>
      </c>
    </row>
    <row r="5" spans="1:18" x14ac:dyDescent="0.2">
      <c r="A5" s="34" t="s">
        <v>22</v>
      </c>
      <c r="B5" s="34"/>
      <c r="C5" s="34"/>
      <c r="D5" s="26">
        <v>20.399999999999999</v>
      </c>
      <c r="E5" s="26">
        <v>15</v>
      </c>
      <c r="F5" s="26">
        <v>10</v>
      </c>
      <c r="G5" s="26">
        <v>3.1</v>
      </c>
      <c r="H5" s="26">
        <v>3</v>
      </c>
      <c r="I5" s="26">
        <v>2.7</v>
      </c>
      <c r="J5" s="26">
        <f>'8'!J5</f>
        <v>10</v>
      </c>
      <c r="K5" s="25">
        <f t="shared" ref="K5:K8" si="0">SUM(D5:J5)</f>
        <v>64.2</v>
      </c>
    </row>
    <row r="6" spans="1:18" x14ac:dyDescent="0.2">
      <c r="A6" s="34" t="s">
        <v>23</v>
      </c>
      <c r="B6" s="34"/>
      <c r="C6" s="34"/>
      <c r="D6" s="26">
        <v>27</v>
      </c>
      <c r="E6" s="26">
        <v>20</v>
      </c>
      <c r="F6" s="26">
        <v>16</v>
      </c>
      <c r="G6" s="26">
        <v>4.5999999999999996</v>
      </c>
      <c r="H6" s="26">
        <v>4</v>
      </c>
      <c r="I6" s="26">
        <v>4.5</v>
      </c>
      <c r="J6" s="26">
        <f>'8'!J6</f>
        <v>9.6999999999999993</v>
      </c>
      <c r="K6" s="25">
        <f t="shared" si="0"/>
        <v>85.8</v>
      </c>
    </row>
    <row r="7" spans="1:18" x14ac:dyDescent="0.2">
      <c r="A7" s="34" t="s">
        <v>24</v>
      </c>
      <c r="B7" s="34"/>
      <c r="C7" s="34"/>
      <c r="D7" s="26">
        <v>27.599999999999998</v>
      </c>
      <c r="E7" s="26">
        <v>20</v>
      </c>
      <c r="F7" s="26">
        <v>14</v>
      </c>
      <c r="G7" s="26">
        <v>4.8</v>
      </c>
      <c r="H7" s="26">
        <v>4</v>
      </c>
      <c r="I7" s="26">
        <v>4.5</v>
      </c>
      <c r="J7" s="26">
        <f>'8'!J7</f>
        <v>10</v>
      </c>
      <c r="K7" s="25">
        <f t="shared" si="0"/>
        <v>84.899999999999991</v>
      </c>
    </row>
    <row r="8" spans="1:18" x14ac:dyDescent="0.2">
      <c r="A8" s="34" t="s">
        <v>25</v>
      </c>
      <c r="B8" s="34"/>
      <c r="C8" s="34"/>
      <c r="D8" s="26">
        <v>19.200000000000003</v>
      </c>
      <c r="E8" s="26">
        <v>15</v>
      </c>
      <c r="F8" s="26">
        <v>12</v>
      </c>
      <c r="G8" s="26">
        <v>3</v>
      </c>
      <c r="H8" s="26">
        <v>3.5</v>
      </c>
      <c r="I8" s="26">
        <v>3</v>
      </c>
      <c r="J8" s="26">
        <f>'8'!J8</f>
        <v>7.6</v>
      </c>
      <c r="K8" s="25">
        <f t="shared" si="0"/>
        <v>63.300000000000004</v>
      </c>
    </row>
  </sheetData>
  <mergeCells count="6">
    <mergeCell ref="A8:C8"/>
    <mergeCell ref="A3:C3"/>
    <mergeCell ref="A4:C4"/>
    <mergeCell ref="A5:C5"/>
    <mergeCell ref="A6:C6"/>
    <mergeCell ref="A7:C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898D1-57D3-46D5-8C06-266579CE485B}">
  <sheetPr>
    <tabColor rgb="FF00B0F0"/>
  </sheetPr>
  <dimension ref="A1:R8"/>
  <sheetViews>
    <sheetView workbookViewId="0">
      <selection activeCell="K29" sqref="K29"/>
    </sheetView>
  </sheetViews>
  <sheetFormatPr defaultRowHeight="12.75" x14ac:dyDescent="0.2"/>
  <cols>
    <col min="10" max="10" width="9.85546875" bestFit="1" customWidth="1"/>
    <col min="11" max="11" width="14.42578125" bestFit="1" customWidth="1"/>
  </cols>
  <sheetData>
    <row r="1" spans="1:18" ht="15.75" x14ac:dyDescent="0.25">
      <c r="A1" s="4" t="s">
        <v>0</v>
      </c>
      <c r="B1" s="3"/>
      <c r="C1" s="3"/>
      <c r="D1" s="3"/>
      <c r="E1" s="1"/>
      <c r="F1" s="1"/>
      <c r="G1" s="1"/>
      <c r="H1" s="1"/>
      <c r="I1" s="1"/>
    </row>
    <row r="2" spans="1:18" ht="15.75" x14ac:dyDescent="0.25">
      <c r="A2" s="1"/>
    </row>
    <row r="3" spans="1:18" x14ac:dyDescent="0.2">
      <c r="A3" s="35"/>
      <c r="B3" s="35"/>
      <c r="C3" s="35"/>
      <c r="D3" s="23" t="s">
        <v>6</v>
      </c>
      <c r="E3" s="23" t="s">
        <v>7</v>
      </c>
      <c r="F3" s="23" t="s">
        <v>8</v>
      </c>
      <c r="G3" s="23" t="s">
        <v>9</v>
      </c>
      <c r="H3" s="23" t="s">
        <v>10</v>
      </c>
      <c r="I3" s="23" t="s">
        <v>11</v>
      </c>
      <c r="J3" s="23" t="s">
        <v>17</v>
      </c>
      <c r="K3" s="24" t="s">
        <v>18</v>
      </c>
      <c r="L3" s="2"/>
      <c r="M3" s="2"/>
      <c r="N3" s="2"/>
      <c r="O3" s="2"/>
      <c r="P3" s="2"/>
      <c r="Q3" s="2"/>
      <c r="R3" s="2"/>
    </row>
    <row r="4" spans="1:18" x14ac:dyDescent="0.2">
      <c r="A4" s="34" t="s">
        <v>21</v>
      </c>
      <c r="B4" s="34"/>
      <c r="C4" s="34"/>
      <c r="D4" s="26"/>
      <c r="E4" s="26"/>
      <c r="F4" s="26"/>
      <c r="G4" s="26"/>
      <c r="H4" s="26"/>
      <c r="I4" s="26"/>
      <c r="J4" s="26">
        <v>7.7</v>
      </c>
      <c r="K4" s="25">
        <f>SUM(D4:J4)</f>
        <v>7.7</v>
      </c>
    </row>
    <row r="5" spans="1:18" x14ac:dyDescent="0.2">
      <c r="A5" s="34" t="s">
        <v>22</v>
      </c>
      <c r="B5" s="34"/>
      <c r="C5" s="34"/>
      <c r="D5" s="26"/>
      <c r="E5" s="26"/>
      <c r="F5" s="26"/>
      <c r="G5" s="26"/>
      <c r="H5" s="26"/>
      <c r="I5" s="26"/>
      <c r="J5" s="26">
        <v>10</v>
      </c>
      <c r="K5" s="25">
        <f t="shared" ref="K5:K8" si="0">SUM(D5:J5)</f>
        <v>10</v>
      </c>
    </row>
    <row r="6" spans="1:18" x14ac:dyDescent="0.2">
      <c r="A6" s="34" t="s">
        <v>23</v>
      </c>
      <c r="B6" s="34"/>
      <c r="C6" s="34"/>
      <c r="D6" s="26"/>
      <c r="E6" s="26"/>
      <c r="F6" s="26"/>
      <c r="G6" s="26"/>
      <c r="H6" s="26"/>
      <c r="I6" s="26"/>
      <c r="J6" s="26">
        <v>9.6999999999999993</v>
      </c>
      <c r="K6" s="25">
        <f t="shared" si="0"/>
        <v>9.6999999999999993</v>
      </c>
    </row>
    <row r="7" spans="1:18" x14ac:dyDescent="0.2">
      <c r="A7" s="34" t="s">
        <v>24</v>
      </c>
      <c r="B7" s="34"/>
      <c r="C7" s="34"/>
      <c r="D7" s="26"/>
      <c r="E7" s="26"/>
      <c r="F7" s="26"/>
      <c r="G7" s="26"/>
      <c r="H7" s="26"/>
      <c r="I7" s="26"/>
      <c r="J7" s="26">
        <v>10</v>
      </c>
      <c r="K7" s="25">
        <f t="shared" si="0"/>
        <v>10</v>
      </c>
    </row>
    <row r="8" spans="1:18" x14ac:dyDescent="0.2">
      <c r="A8" s="34" t="s">
        <v>25</v>
      </c>
      <c r="B8" s="34"/>
      <c r="C8" s="34"/>
      <c r="D8" s="26"/>
      <c r="E8" s="26"/>
      <c r="F8" s="26"/>
      <c r="G8" s="26"/>
      <c r="H8" s="26"/>
      <c r="I8" s="26"/>
      <c r="J8" s="26">
        <v>7.6</v>
      </c>
      <c r="K8" s="25">
        <f t="shared" si="0"/>
        <v>7.6</v>
      </c>
    </row>
  </sheetData>
  <mergeCells count="6">
    <mergeCell ref="A8:C8"/>
    <mergeCell ref="A3:C3"/>
    <mergeCell ref="A4:C4"/>
    <mergeCell ref="A5:C5"/>
    <mergeCell ref="A6:C6"/>
    <mergeCell ref="A7:C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7"/>
  <sheetViews>
    <sheetView workbookViewId="0">
      <selection activeCell="P20" sqref="P20"/>
    </sheetView>
  </sheetViews>
  <sheetFormatPr defaultColWidth="9.140625" defaultRowHeight="15" x14ac:dyDescent="0.2"/>
  <cols>
    <col min="1" max="1" width="33" style="7" customWidth="1"/>
    <col min="2" max="3" width="7" style="7" bestFit="1" customWidth="1"/>
    <col min="4" max="4" width="8.28515625" style="7" bestFit="1" customWidth="1"/>
    <col min="5" max="8" width="7.7109375" style="7" customWidth="1"/>
    <col min="9" max="9" width="8.85546875" style="7" hidden="1" customWidth="1"/>
    <col min="10" max="10" width="7.5703125" style="7" customWidth="1"/>
    <col min="11" max="11" width="8.28515625" style="7" customWidth="1"/>
    <col min="12" max="15" width="4.140625" style="7" bestFit="1" customWidth="1"/>
    <col min="16" max="17" width="4.140625" style="7" customWidth="1"/>
    <col min="18" max="18" width="4.140625" style="7" bestFit="1" customWidth="1"/>
    <col min="19" max="19" width="7.140625" style="7" bestFit="1" customWidth="1"/>
    <col min="20" max="16384" width="9.140625" style="7"/>
  </cols>
  <sheetData>
    <row r="1" spans="1:20" ht="15.75" x14ac:dyDescent="0.25">
      <c r="A1" s="5" t="s">
        <v>12</v>
      </c>
      <c r="B1" s="6"/>
      <c r="C1" s="5"/>
      <c r="D1" s="5"/>
      <c r="E1" s="5"/>
      <c r="F1" s="5"/>
      <c r="G1" s="5"/>
      <c r="H1" s="5"/>
      <c r="I1" s="5"/>
      <c r="J1" s="5"/>
    </row>
    <row r="2" spans="1:20" ht="6" customHeight="1" x14ac:dyDescent="0.25">
      <c r="A2" s="5"/>
      <c r="B2" s="6"/>
      <c r="C2" s="5"/>
      <c r="D2" s="5"/>
      <c r="E2" s="5"/>
      <c r="F2" s="5"/>
      <c r="G2" s="5"/>
      <c r="H2" s="5"/>
      <c r="I2" s="5"/>
      <c r="J2" s="5"/>
    </row>
    <row r="3" spans="1:20" ht="15.75" x14ac:dyDescent="0.25">
      <c r="A3" s="36" t="s">
        <v>26</v>
      </c>
      <c r="B3" s="36"/>
      <c r="C3" s="36"/>
      <c r="D3" s="36"/>
      <c r="E3" s="36"/>
      <c r="F3" s="36"/>
      <c r="G3" s="36"/>
      <c r="H3" s="36"/>
      <c r="I3" s="36"/>
      <c r="J3" s="36"/>
    </row>
    <row r="4" spans="1:20" x14ac:dyDescent="0.2">
      <c r="A4" s="6"/>
      <c r="B4" s="6"/>
      <c r="C4" s="6"/>
      <c r="D4" s="6"/>
      <c r="E4" s="6"/>
      <c r="F4" s="6"/>
      <c r="G4" s="6"/>
      <c r="H4" s="6"/>
      <c r="I4" s="6"/>
      <c r="J4" s="6"/>
    </row>
    <row r="5" spans="1:20" ht="15.75" x14ac:dyDescent="0.25">
      <c r="F5" s="17"/>
      <c r="I5" s="16"/>
      <c r="J5" s="8"/>
      <c r="K5" s="16"/>
      <c r="L5" s="8"/>
      <c r="S5" s="37" t="s">
        <v>14</v>
      </c>
      <c r="T5" s="37"/>
    </row>
    <row r="6" spans="1:20" s="11" customFormat="1" ht="135" customHeight="1" x14ac:dyDescent="0.2">
      <c r="A6" s="9"/>
      <c r="B6" s="10" t="s">
        <v>1</v>
      </c>
      <c r="C6" s="10" t="s">
        <v>2</v>
      </c>
      <c r="D6" s="10" t="s">
        <v>3</v>
      </c>
      <c r="E6" s="10" t="s">
        <v>4</v>
      </c>
      <c r="F6" s="10" t="s">
        <v>5</v>
      </c>
      <c r="G6" s="10" t="s">
        <v>19</v>
      </c>
      <c r="H6" s="10" t="s">
        <v>20</v>
      </c>
      <c r="I6" s="19" t="s">
        <v>15</v>
      </c>
      <c r="K6" s="7"/>
      <c r="L6" s="10" t="str">
        <f>B6</f>
        <v>Evaluator 1</v>
      </c>
      <c r="M6" s="10" t="str">
        <f t="shared" ref="M6:R6" si="0">C6</f>
        <v>Evaluator 2</v>
      </c>
      <c r="N6" s="10" t="str">
        <f t="shared" si="0"/>
        <v>Evaluator 3</v>
      </c>
      <c r="O6" s="10" t="str">
        <f t="shared" si="0"/>
        <v>Evaluator 4</v>
      </c>
      <c r="P6" s="10" t="str">
        <f t="shared" si="0"/>
        <v>Evaluator 5</v>
      </c>
      <c r="Q6" s="10" t="str">
        <f t="shared" si="0"/>
        <v>Evaluator 6</v>
      </c>
      <c r="R6" s="10" t="str">
        <f t="shared" si="0"/>
        <v>Evaluator 7</v>
      </c>
      <c r="S6" s="19" t="s">
        <v>16</v>
      </c>
      <c r="T6" s="15" t="s">
        <v>13</v>
      </c>
    </row>
    <row r="7" spans="1:20" ht="16.5" customHeight="1" x14ac:dyDescent="0.2">
      <c r="A7" s="13" t="str">
        <f>'1'!A4:C4</f>
        <v>Kirskey</v>
      </c>
      <c r="B7" s="22">
        <f>'1'!K4</f>
        <v>79.7</v>
      </c>
      <c r="C7" s="22">
        <f>'2'!K4</f>
        <v>83.7</v>
      </c>
      <c r="D7" s="22">
        <f>'3'!K4</f>
        <v>78.95</v>
      </c>
      <c r="E7" s="22">
        <f>'4'!K4</f>
        <v>82.4</v>
      </c>
      <c r="F7" s="22">
        <f>'5'!K4</f>
        <v>78.45</v>
      </c>
      <c r="G7" s="22">
        <f>'6'!K4</f>
        <v>79</v>
      </c>
      <c r="H7" s="22">
        <f>'7'!K4</f>
        <v>82.3</v>
      </c>
      <c r="I7" s="20">
        <f>AVERAGE(B7:H7)</f>
        <v>80.642857142857139</v>
      </c>
      <c r="J7" s="18"/>
      <c r="K7" s="18"/>
      <c r="L7" s="12">
        <f>RANK(B7,$B$7:$B$11,0)</f>
        <v>5</v>
      </c>
      <c r="M7" s="12">
        <f>RANK(C7,$C$7:$C$11,0)</f>
        <v>3</v>
      </c>
      <c r="N7" s="12">
        <f t="shared" ref="N7:N10" si="1">RANK(D7,$D$7:$D$11,0)</f>
        <v>5</v>
      </c>
      <c r="O7" s="12">
        <f t="shared" ref="O7:O10" si="2">RANK(E7,$E$7:$E$11,0)</f>
        <v>4</v>
      </c>
      <c r="P7" s="12">
        <f t="shared" ref="P7:P10" si="3">RANK(F7,$F$7:$F$11,0)</f>
        <v>3</v>
      </c>
      <c r="Q7" s="12">
        <f t="shared" ref="Q7:Q10" si="4">RANK(G7,$G$7:$G$11,0)</f>
        <v>1</v>
      </c>
      <c r="R7" s="12">
        <f t="shared" ref="R7:R10" si="5">RANK(H7,$H$7:$H$11,0)</f>
        <v>3</v>
      </c>
      <c r="S7" s="21">
        <f>AVERAGE(L7:R7)</f>
        <v>3.4285714285714284</v>
      </c>
      <c r="T7" s="21">
        <f>RANK(S7,$S$7:$S$11,1)</f>
        <v>4</v>
      </c>
    </row>
    <row r="8" spans="1:20" s="27" customFormat="1" ht="16.5" customHeight="1" x14ac:dyDescent="0.2">
      <c r="A8" s="30" t="str">
        <f>'1'!A5:C5</f>
        <v>Lake Flato</v>
      </c>
      <c r="B8" s="33">
        <f>'1'!K5</f>
        <v>99.5</v>
      </c>
      <c r="C8" s="33">
        <f>'2'!K5</f>
        <v>97</v>
      </c>
      <c r="D8" s="33">
        <f>'3'!K5</f>
        <v>100</v>
      </c>
      <c r="E8" s="33">
        <f>'4'!K5</f>
        <v>80.099999999999994</v>
      </c>
      <c r="F8" s="33">
        <f>'5'!K5</f>
        <v>67.5</v>
      </c>
      <c r="G8" s="33">
        <f>'6'!K5</f>
        <v>78.3</v>
      </c>
      <c r="H8" s="33">
        <f>'7'!K5</f>
        <v>64.2</v>
      </c>
      <c r="I8" s="29">
        <f t="shared" ref="I8:I11" si="6">AVERAGE(B8:H8)</f>
        <v>83.8</v>
      </c>
      <c r="J8" s="32"/>
      <c r="K8" s="32"/>
      <c r="L8" s="28">
        <f>RANK(B8,$B$7:$B$11,0)</f>
        <v>1</v>
      </c>
      <c r="M8" s="28">
        <f>RANK(C8,$C$7:$C$11,0)</f>
        <v>2</v>
      </c>
      <c r="N8" s="28">
        <f t="shared" si="1"/>
        <v>1</v>
      </c>
      <c r="O8" s="28">
        <f t="shared" si="2"/>
        <v>5</v>
      </c>
      <c r="P8" s="28">
        <f t="shared" si="3"/>
        <v>5</v>
      </c>
      <c r="Q8" s="28">
        <f t="shared" si="4"/>
        <v>2</v>
      </c>
      <c r="R8" s="28">
        <f t="shared" si="5"/>
        <v>4</v>
      </c>
      <c r="S8" s="31">
        <f t="shared" ref="S8:S11" si="7">AVERAGE(L8:R8)</f>
        <v>2.8571428571428572</v>
      </c>
      <c r="T8" s="31">
        <f>RANK(S8,$S$7:$S$11,1)</f>
        <v>2</v>
      </c>
    </row>
    <row r="9" spans="1:20" s="27" customFormat="1" ht="16.5" customHeight="1" x14ac:dyDescent="0.2">
      <c r="A9" s="30" t="str">
        <f>'1'!A6:C6</f>
        <v>Page</v>
      </c>
      <c r="B9" s="33">
        <f>'1'!K6</f>
        <v>88.7</v>
      </c>
      <c r="C9" s="33">
        <f>'2'!K6</f>
        <v>98.7</v>
      </c>
      <c r="D9" s="33">
        <f>'3'!K6</f>
        <v>85.2</v>
      </c>
      <c r="E9" s="33">
        <f>'4'!K6</f>
        <v>94.399999999999991</v>
      </c>
      <c r="F9" s="33">
        <f>'5'!K6</f>
        <v>82.45</v>
      </c>
      <c r="G9" s="33">
        <f>'6'!K6</f>
        <v>73</v>
      </c>
      <c r="H9" s="33">
        <f>'7'!K6</f>
        <v>85.8</v>
      </c>
      <c r="I9" s="29">
        <f t="shared" si="6"/>
        <v>86.892857142857139</v>
      </c>
      <c r="J9" s="32"/>
      <c r="K9" s="32"/>
      <c r="L9" s="28">
        <f>RANK(B9,$B$7:$B$11,0)</f>
        <v>4</v>
      </c>
      <c r="M9" s="28">
        <f>RANK(C9,$C$7:$C$11,0)</f>
        <v>1</v>
      </c>
      <c r="N9" s="28">
        <f t="shared" si="1"/>
        <v>3</v>
      </c>
      <c r="O9" s="28">
        <f t="shared" si="2"/>
        <v>2</v>
      </c>
      <c r="P9" s="28">
        <f t="shared" si="3"/>
        <v>2</v>
      </c>
      <c r="Q9" s="28">
        <f t="shared" si="4"/>
        <v>3</v>
      </c>
      <c r="R9" s="28">
        <f t="shared" si="5"/>
        <v>1</v>
      </c>
      <c r="S9" s="31">
        <f t="shared" si="7"/>
        <v>2.2857142857142856</v>
      </c>
      <c r="T9" s="31">
        <f>RANK(S9,$S$7:$S$11,1)</f>
        <v>1</v>
      </c>
    </row>
    <row r="10" spans="1:20" s="27" customFormat="1" x14ac:dyDescent="0.2">
      <c r="A10" s="30" t="str">
        <f>'1'!A7:C7</f>
        <v>PBK</v>
      </c>
      <c r="B10" s="33">
        <f>'1'!K7</f>
        <v>89</v>
      </c>
      <c r="C10" s="33">
        <f>'2'!K7</f>
        <v>79</v>
      </c>
      <c r="D10" s="33">
        <f>'3'!K7</f>
        <v>80.5</v>
      </c>
      <c r="E10" s="33">
        <f>'4'!K7</f>
        <v>94.499999999999986</v>
      </c>
      <c r="F10" s="33">
        <f>'5'!K7</f>
        <v>83.5</v>
      </c>
      <c r="G10" s="33">
        <f>'6'!K7</f>
        <v>71.5</v>
      </c>
      <c r="H10" s="33">
        <f>'7'!K7</f>
        <v>84.899999999999991</v>
      </c>
      <c r="I10" s="29">
        <f t="shared" si="6"/>
        <v>83.271428571428572</v>
      </c>
      <c r="J10" s="32"/>
      <c r="K10" s="32"/>
      <c r="L10" s="28">
        <f>RANK(B10,$B$7:$B$11,0)</f>
        <v>3</v>
      </c>
      <c r="M10" s="28">
        <f>RANK(C10,$C$7:$C$11,0)</f>
        <v>5</v>
      </c>
      <c r="N10" s="28">
        <f t="shared" si="1"/>
        <v>4</v>
      </c>
      <c r="O10" s="28">
        <f t="shared" si="2"/>
        <v>1</v>
      </c>
      <c r="P10" s="28">
        <f t="shared" si="3"/>
        <v>1</v>
      </c>
      <c r="Q10" s="28">
        <f t="shared" si="4"/>
        <v>5</v>
      </c>
      <c r="R10" s="28">
        <f t="shared" si="5"/>
        <v>2</v>
      </c>
      <c r="S10" s="31">
        <f t="shared" si="7"/>
        <v>3</v>
      </c>
      <c r="T10" s="31">
        <f>RANK(S10,$S$7:$S$11,1)</f>
        <v>3</v>
      </c>
    </row>
    <row r="11" spans="1:20" x14ac:dyDescent="0.2">
      <c r="A11" s="13" t="str">
        <f>'1'!A8:C8</f>
        <v>Rogers Partners</v>
      </c>
      <c r="B11" s="22">
        <f>'1'!K8</f>
        <v>92.1</v>
      </c>
      <c r="C11" s="22">
        <f>'2'!K8</f>
        <v>81.599999999999994</v>
      </c>
      <c r="D11" s="22">
        <f>'3'!K8</f>
        <v>97.6</v>
      </c>
      <c r="E11" s="22">
        <f>'4'!K8</f>
        <v>83.899999999999991</v>
      </c>
      <c r="F11" s="22">
        <f>'5'!K8</f>
        <v>75.349999999999994</v>
      </c>
      <c r="G11" s="22">
        <f>'6'!K8</f>
        <v>72.399999999999991</v>
      </c>
      <c r="H11" s="22">
        <f>'7'!K8</f>
        <v>63.300000000000004</v>
      </c>
      <c r="I11" s="20">
        <f t="shared" si="6"/>
        <v>80.892857142857125</v>
      </c>
      <c r="J11" s="18"/>
      <c r="K11" s="18"/>
      <c r="L11" s="12">
        <f>RANK(B11,$B$7:$B$11,0)</f>
        <v>2</v>
      </c>
      <c r="M11" s="12">
        <f>RANK(C11,$C$7:$C$11,0)</f>
        <v>4</v>
      </c>
      <c r="N11" s="12">
        <f>RANK(D11,$D$7:$D$11,0)</f>
        <v>2</v>
      </c>
      <c r="O11" s="12">
        <f>RANK(E11,$E$7:$E$11,0)</f>
        <v>3</v>
      </c>
      <c r="P11" s="12">
        <f>RANK(F11,$F$7:$F$11,0)</f>
        <v>4</v>
      </c>
      <c r="Q11" s="12">
        <f>RANK(G11,$G$7:$G$11,0)</f>
        <v>4</v>
      </c>
      <c r="R11" s="12">
        <f>RANK(H11,$H$7:$H$11,0)</f>
        <v>5</v>
      </c>
      <c r="S11" s="21">
        <f t="shared" si="7"/>
        <v>3.4285714285714284</v>
      </c>
      <c r="T11" s="21">
        <f>RANK(S11,$S$7:$S$11,1)</f>
        <v>4</v>
      </c>
    </row>
    <row r="17" spans="1:1" x14ac:dyDescent="0.2">
      <c r="A17" s="14"/>
    </row>
  </sheetData>
  <mergeCells count="2">
    <mergeCell ref="A3:J3"/>
    <mergeCell ref="S5:T5"/>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vt:lpstr>
      <vt:lpstr>2</vt:lpstr>
      <vt:lpstr>3</vt:lpstr>
      <vt:lpstr>4</vt:lpstr>
      <vt:lpstr>5</vt:lpstr>
      <vt:lpstr>6</vt:lpstr>
      <vt:lpstr>7</vt:lpstr>
      <vt:lpstr>8</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2023-06-05T15:45:10Z</dcterms:modified>
</cp:coreProperties>
</file>