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033DA974-7BC4-43BB-83D5-B00BE0A21D69}" xr6:coauthVersionLast="36" xr6:coauthVersionMax="47" xr10:uidLastSave="{00000000-0000-0000-0000-000000000000}"/>
  <bookViews>
    <workbookView xWindow="0" yWindow="0" windowWidth="28800" windowHeight="14025" tabRatio="867" activeTab="5"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I10" i="10" l="1"/>
  <c r="I9" i="10"/>
  <c r="I8" i="10"/>
  <c r="I7" i="10"/>
  <c r="I6" i="10"/>
  <c r="I5" i="10"/>
  <c r="I4" i="10"/>
  <c r="I10" i="9"/>
  <c r="I9" i="9"/>
  <c r="I8" i="9"/>
  <c r="I7" i="9"/>
  <c r="I6" i="9"/>
  <c r="I5" i="9"/>
  <c r="I4" i="9"/>
  <c r="I10" i="5"/>
  <c r="I9" i="5"/>
  <c r="I8" i="5"/>
  <c r="I7" i="5"/>
  <c r="I6" i="5"/>
  <c r="I5" i="5"/>
  <c r="I4" i="5"/>
  <c r="I10" i="3"/>
  <c r="I9" i="3"/>
  <c r="I8" i="3"/>
  <c r="I7" i="3"/>
  <c r="I6" i="3"/>
  <c r="I5" i="3"/>
  <c r="I4" i="3"/>
  <c r="C8" i="1" l="1"/>
  <c r="D8" i="1"/>
  <c r="E8" i="1"/>
  <c r="F8" i="1"/>
  <c r="D9" i="1"/>
  <c r="E9" i="1"/>
  <c r="F9" i="1"/>
  <c r="D10" i="1"/>
  <c r="E10" i="1"/>
  <c r="F10" i="1"/>
  <c r="D11" i="1"/>
  <c r="E11" i="1"/>
  <c r="F11" i="1"/>
  <c r="D12" i="1"/>
  <c r="E12" i="1"/>
  <c r="F12" i="1"/>
  <c r="D13" i="1"/>
  <c r="E13" i="1"/>
  <c r="F13" i="1"/>
  <c r="F7" i="1"/>
  <c r="E7" i="1"/>
  <c r="D7" i="1"/>
  <c r="C7" i="1"/>
  <c r="C13" i="1"/>
  <c r="C12" i="1"/>
  <c r="C11" i="1"/>
  <c r="C10" i="1"/>
  <c r="C9" i="1"/>
  <c r="I6" i="1"/>
  <c r="J6" i="1"/>
  <c r="K6" i="1"/>
  <c r="L6" i="1"/>
  <c r="H6" i="1"/>
  <c r="A8" i="1" l="1"/>
  <c r="A9" i="1"/>
  <c r="A10" i="1"/>
  <c r="A11" i="1"/>
  <c r="A12" i="1"/>
  <c r="A13" i="1"/>
  <c r="I5" i="2"/>
  <c r="B8" i="1" s="1"/>
  <c r="I6" i="2"/>
  <c r="B9" i="1" s="1"/>
  <c r="I7" i="2"/>
  <c r="B10" i="1" s="1"/>
  <c r="I8" i="2"/>
  <c r="B11" i="1" s="1"/>
  <c r="I9" i="2"/>
  <c r="B12" i="1" s="1"/>
  <c r="I10" i="2"/>
  <c r="B13" i="1" s="1"/>
  <c r="I4" i="2"/>
  <c r="B7" i="1" s="1"/>
  <c r="L7" i="1" l="1"/>
  <c r="L8" i="1"/>
  <c r="J9" i="1"/>
  <c r="L10" i="1"/>
  <c r="J8" i="1"/>
  <c r="K13" i="1"/>
  <c r="H11" i="1"/>
  <c r="L9" i="1"/>
  <c r="I8" i="1"/>
  <c r="H10" i="1"/>
  <c r="I9" i="1"/>
  <c r="I11" i="1"/>
  <c r="L12" i="1"/>
  <c r="L13" i="1"/>
  <c r="L11" i="1"/>
  <c r="K7" i="1"/>
  <c r="K8" i="1"/>
  <c r="K10" i="1"/>
  <c r="K11" i="1"/>
  <c r="K9" i="1"/>
  <c r="K12" i="1"/>
  <c r="J11" i="1"/>
  <c r="J10" i="1"/>
  <c r="J13" i="1"/>
  <c r="J12" i="1"/>
  <c r="J7" i="1"/>
  <c r="I13" i="1"/>
  <c r="I7" i="1"/>
  <c r="I10" i="1"/>
  <c r="I12" i="1"/>
  <c r="H7" i="1"/>
  <c r="H9" i="1"/>
  <c r="H8" i="1"/>
  <c r="H13" i="1"/>
  <c r="H12" i="1"/>
  <c r="M10" i="1" l="1"/>
  <c r="M11" i="1"/>
  <c r="M13" i="1"/>
  <c r="M8" i="1"/>
  <c r="M9" i="1"/>
  <c r="M12" i="1"/>
  <c r="A7" i="1" l="1"/>
  <c r="M7" i="1" l="1"/>
  <c r="N7" i="1" l="1"/>
  <c r="N10" i="1"/>
  <c r="N12" i="1"/>
  <c r="N13" i="1"/>
  <c r="N11" i="1"/>
  <c r="N9"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E414BBB2-677B-4D6C-B821-FEA0AB11B74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3761DBBC-505F-4148-B9D6-E4CE9D31E42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<sst xmlns="http://schemas.openxmlformats.org/spreadsheetml/2006/main" count="114" uniqueCount="46">
  <si>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</si>
  <si>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</si>
  <si>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</si>
  <si>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</si>
  <si>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</si>
  <si>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</si>
  <si>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</si>
  <si>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</si>
  <si>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</si>
  <si>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</si>
  <si>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</si>
  <si>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</si>
  <si>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</si>
  <si>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</si>
  <si>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</si>
  <si>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Avg of comm rank per vendor</t>
  </si>
  <si>
    <t>Total</t>
  </si>
  <si>
    <t xml:space="preserve">RFQ783-23014 PROFESSIONAL SERVICES RELATED TO LAND SURVEY SERVICES ON AN AS-NEEDED BASIS </t>
  </si>
  <si>
    <t>Cobb Fendley</t>
  </si>
  <si>
    <t>Fitz &amp; Shipman</t>
  </si>
  <si>
    <t>KCI</t>
  </si>
  <si>
    <t>Landtech</t>
  </si>
  <si>
    <t>LJA</t>
  </si>
  <si>
    <t>MBCO</t>
  </si>
  <si>
    <t>Miller Survey</t>
  </si>
  <si>
    <t>University of Houston Evaluation Matrix $1 Million+</t>
  </si>
  <si>
    <t>Name</t>
  </si>
  <si>
    <t>Evaluation Due Date</t>
  </si>
  <si>
    <t>7/25/2023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</si>
  <si>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</si>
  <si>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</si>
  <si>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</si>
  <si>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</si>
  <si>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</si>
  <si>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</si>
  <si>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</si>
  <si>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</si>
  <si>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</si>
  <si>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Expertise of Firm and Proposed Team (Section 5.3)
</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</si>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</sst>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89">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0" fillId="0" borderId="0" applyFont="0" applyFill="0" applyBorder="0" applyAlignment="0" applyProtection="0"/>
    <xf numFmtId="0" fontId="6" fillId="0" borderId="0"/>
    <xf numFmtId="0" fontId="5" fillId="0" borderId="0"/>
    <xf numFmtId="0" fontId="5" fillId="0" borderId="0"/>
    <xf numFmtId="0" fontId="4" fillId="0" borderId="0"/>
    <xf numFmtId="0" fontId="28" fillId="21" borderId="15" applyNumberFormat="0" applyAlignment="0" applyProtection="0"/>
    <xf numFmtId="0" fontId="35" fillId="8" borderId="23" applyNumberFormat="0" applyAlignment="0" applyProtection="0"/>
    <xf numFmtId="0" fontId="28" fillId="21" borderId="15" applyNumberFormat="0" applyAlignment="0" applyProtection="0"/>
    <xf numFmtId="0" fontId="35" fillId="8" borderId="23" applyNumberFormat="0" applyAlignment="0" applyProtection="0"/>
    <xf numFmtId="0" fontId="35" fillId="8" borderId="15" applyNumberFormat="0" applyAlignment="0" applyProtection="0"/>
    <xf numFmtId="0" fontId="38" fillId="21" borderId="17" applyNumberFormat="0" applyAlignment="0" applyProtection="0"/>
    <xf numFmtId="0" fontId="40" fillId="0" borderId="26" applyNumberFormat="0" applyFill="0" applyAlignment="0" applyProtection="0"/>
    <xf numFmtId="0" fontId="23" fillId="2" borderId="16" applyNumberFormat="0" applyFont="0" applyAlignment="0" applyProtection="0"/>
    <xf numFmtId="0" fontId="28" fillId="21" borderId="19" applyNumberFormat="0" applyAlignment="0" applyProtection="0"/>
    <xf numFmtId="0" fontId="23" fillId="2" borderId="24" applyNumberFormat="0" applyFont="0" applyAlignment="0" applyProtection="0"/>
    <xf numFmtId="0" fontId="40" fillId="0" borderId="26" applyNumberFormat="0" applyFill="0" applyAlignment="0" applyProtection="0"/>
    <xf numFmtId="0" fontId="40" fillId="0" borderId="18" applyNumberFormat="0" applyFill="0" applyAlignment="0" applyProtection="0"/>
    <xf numFmtId="0" fontId="4" fillId="0" borderId="0"/>
    <xf numFmtId="0" fontId="40" fillId="0" borderId="22" applyNumberFormat="0" applyFill="0" applyAlignment="0" applyProtection="0"/>
    <xf numFmtId="0" fontId="40" fillId="0" borderId="18" applyNumberFormat="0" applyFill="0" applyAlignment="0" applyProtection="0"/>
    <xf numFmtId="0" fontId="35" fillId="8" borderId="19" applyNumberFormat="0" applyAlignment="0" applyProtection="0"/>
    <xf numFmtId="0" fontId="28" fillId="21" borderId="19" applyNumberFormat="0" applyAlignment="0" applyProtection="0"/>
    <xf numFmtId="0" fontId="23" fillId="2" borderId="24" applyNumberFormat="0" applyFont="0" applyAlignment="0" applyProtection="0"/>
    <xf numFmtId="0" fontId="23" fillId="2" borderId="20" applyNumberFormat="0" applyFont="0" applyAlignment="0" applyProtection="0"/>
    <xf numFmtId="0" fontId="23" fillId="2" borderId="24" applyNumberFormat="0" applyFont="0" applyAlignment="0" applyProtection="0"/>
    <xf numFmtId="0" fontId="23" fillId="2" borderId="16" applyNumberFormat="0" applyFont="0" applyAlignment="0" applyProtection="0"/>
    <xf numFmtId="0" fontId="38" fillId="21" borderId="21" applyNumberFormat="0" applyAlignment="0" applyProtection="0"/>
    <xf numFmtId="0" fontId="23" fillId="2" borderId="16" applyNumberFormat="0" applyFont="0" applyAlignment="0" applyProtection="0"/>
    <xf numFmtId="0" fontId="28" fillId="21" borderId="23" applyNumberFormat="0" applyAlignment="0" applyProtection="0"/>
    <xf numFmtId="0" fontId="35" fillId="8" borderId="15" applyNumberFormat="0" applyAlignment="0" applyProtection="0"/>
    <xf numFmtId="0" fontId="38" fillId="21" borderId="17" applyNumberFormat="0" applyAlignment="0" applyProtection="0"/>
    <xf numFmtId="9" fontId="4" fillId="0" borderId="0" applyFont="0" applyFill="0" applyBorder="0" applyAlignment="0" applyProtection="0"/>
    <xf numFmtId="0" fontId="35" fillId="8" borderId="19" applyNumberFormat="0" applyAlignment="0" applyProtection="0"/>
    <xf numFmtId="0" fontId="38" fillId="21" borderId="25" applyNumberFormat="0" applyAlignment="0" applyProtection="0"/>
    <xf numFmtId="0" fontId="23" fillId="2" borderId="20" applyNumberFormat="0" applyFont="0" applyAlignment="0" applyProtection="0"/>
    <xf numFmtId="0" fontId="38" fillId="21" borderId="21" applyNumberFormat="0" applyAlignment="0" applyProtection="0"/>
    <xf numFmtId="0" fontId="40" fillId="0" borderId="22" applyNumberFormat="0" applyFill="0" applyAlignment="0" applyProtection="0"/>
    <xf numFmtId="0" fontId="23" fillId="2" borderId="20" applyNumberFormat="0" applyFont="0" applyAlignment="0" applyProtection="0"/>
    <xf numFmtId="0" fontId="28" fillId="21" borderId="23" applyNumberFormat="0" applyAlignment="0" applyProtection="0"/>
    <xf numFmtId="0" fontId="38" fillId="21" borderId="25" applyNumberFormat="0" applyAlignment="0" applyProtection="0"/>
    <xf numFmtId="0" fontId="3" fillId="0" borderId="0"/>
    <xf numFmtId="0" fontId="3" fillId="0" borderId="0"/>
    <xf numFmtId="9" fontId="3" fillId="0" borderId="0" applyFont="0" applyFill="0" applyBorder="0" applyAlignment="0" applyProtection="0"/>
    <xf numFmtId="0" fontId="2" fillId="0" borderId="0"/>
    <xf numFmtId="0" fontId="28" fillId="21" borderId="27" applyNumberFormat="0" applyAlignment="0" applyProtection="0"/>
    <xf numFmtId="0" fontId="23" fillId="2" borderId="36" applyNumberFormat="0" applyFont="0" applyAlignment="0" applyProtection="0"/>
    <xf numFmtId="0" fontId="35" fillId="8" borderId="35" applyNumberFormat="0" applyAlignment="0" applyProtection="0"/>
    <xf numFmtId="0" fontId="28" fillId="21" borderId="27" applyNumberFormat="0" applyAlignment="0" applyProtection="0"/>
    <xf numFmtId="0" fontId="38" fillId="21" borderId="37" applyNumberFormat="0" applyAlignment="0" applyProtection="0"/>
    <xf numFmtId="0" fontId="35" fillId="8" borderId="27" applyNumberFormat="0" applyAlignment="0" applyProtection="0"/>
    <xf numFmtId="0" fontId="38" fillId="21" borderId="29" applyNumberFormat="0" applyAlignment="0" applyProtection="0"/>
    <xf numFmtId="0" fontId="28" fillId="21" borderId="35" applyNumberFormat="0" applyAlignment="0" applyProtection="0"/>
    <xf numFmtId="0" fontId="40" fillId="0" borderId="38" applyNumberFormat="0" applyFill="0" applyAlignment="0" applyProtection="0"/>
    <xf numFmtId="0" fontId="23" fillId="2" borderId="28" applyNumberFormat="0" applyFont="0" applyAlignment="0" applyProtection="0"/>
    <xf numFmtId="0" fontId="28" fillId="21" borderId="31" applyNumberFormat="0" applyAlignment="0" applyProtection="0"/>
    <xf numFmtId="0" fontId="40" fillId="0" borderId="30" applyNumberFormat="0" applyFill="0" applyAlignment="0" applyProtection="0"/>
    <xf numFmtId="0" fontId="28" fillId="21" borderId="35" applyNumberFormat="0" applyAlignment="0" applyProtection="0"/>
    <xf numFmtId="0" fontId="2" fillId="0" borderId="0"/>
    <xf numFmtId="0" fontId="40" fillId="0" borderId="34" applyNumberFormat="0" applyFill="0" applyAlignment="0" applyProtection="0"/>
    <xf numFmtId="0" fontId="40" fillId="0" borderId="30" applyNumberFormat="0" applyFill="0" applyAlignment="0" applyProtection="0"/>
    <xf numFmtId="0" fontId="35" fillId="8" borderId="31" applyNumberFormat="0" applyAlignment="0" applyProtection="0"/>
    <xf numFmtId="0" fontId="28" fillId="21" borderId="31" applyNumberFormat="0" applyAlignment="0" applyProtection="0"/>
    <xf numFmtId="0" fontId="23" fillId="2" borderId="32" applyNumberFormat="0" applyFont="0" applyAlignment="0" applyProtection="0"/>
    <xf numFmtId="0" fontId="23" fillId="2" borderId="28" applyNumberFormat="0" applyFont="0" applyAlignment="0" applyProtection="0"/>
    <xf numFmtId="0" fontId="38" fillId="21" borderId="33" applyNumberFormat="0" applyAlignment="0" applyProtection="0"/>
    <xf numFmtId="0" fontId="35" fillId="8" borderId="35" applyNumberFormat="0" applyAlignment="0" applyProtection="0"/>
    <xf numFmtId="0" fontId="23" fillId="2" borderId="28" applyNumberFormat="0" applyFont="0" applyAlignment="0" applyProtection="0"/>
    <xf numFmtId="0" fontId="35" fillId="8" borderId="27" applyNumberFormat="0" applyAlignment="0" applyProtection="0"/>
    <xf numFmtId="0" fontId="38" fillId="21" borderId="29" applyNumberFormat="0" applyAlignment="0" applyProtection="0"/>
    <xf numFmtId="9" fontId="2" fillId="0" borderId="0" applyFont="0" applyFill="0" applyBorder="0" applyAlignment="0" applyProtection="0"/>
    <xf numFmtId="0" fontId="35" fillId="8" borderId="31" applyNumberFormat="0" applyAlignment="0" applyProtection="0"/>
    <xf numFmtId="0" fontId="23" fillId="2" borderId="32" applyNumberFormat="0" applyFont="0" applyAlignment="0" applyProtection="0"/>
    <xf numFmtId="0" fontId="38" fillId="21" borderId="33" applyNumberFormat="0" applyAlignment="0" applyProtection="0"/>
    <xf numFmtId="0" fontId="40" fillId="0" borderId="34" applyNumberFormat="0" applyFill="0" applyAlignment="0" applyProtection="0"/>
    <xf numFmtId="0" fontId="23" fillId="2" borderId="32" applyNumberFormat="0" applyFont="0" applyAlignment="0" applyProtection="0"/>
    <xf numFmtId="0" fontId="23" fillId="2" borderId="36" applyNumberFormat="0" applyFont="0" applyAlignment="0" applyProtection="0"/>
    <xf numFmtId="0" fontId="38" fillId="21" borderId="37" applyNumberFormat="0" applyAlignment="0" applyProtection="0"/>
    <xf numFmtId="0" fontId="40" fillId="0" borderId="38" applyNumberFormat="0" applyFill="0" applyAlignment="0" applyProtection="0"/>
    <xf numFmtId="0" fontId="23" fillId="2" borderId="36" applyNumberFormat="0" applyFont="0" applyAlignment="0" applyProtection="0"/>
    <xf numFmtId="0" fontId="1" fillId="0" borderId="0"/>
    <xf numFmtId="0" fontId="53" fillId="0" borderId="0" applyNumberFormat="0" applyFill="0" applyBorder="0" applyAlignment="0" applyProtection="0"/>
  </cellStyleXfs>
  <cellXfs count="89">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3" fillId="0" borderId="0" xfId="0" applyFont="1" applyAlignment="1">
      <alignment horizontal="left"/>
    </xf>
    <xf numFmtId="0" fontId="43" fillId="25" borderId="0" xfId="0" applyFont="1" applyFill="1"/>
    <xf numFmtId="0" fontId="44" fillId="25" borderId="0" xfId="0" applyFont="1" applyFill="1"/>
    <xf numFmtId="0" fontId="22" fillId="25" borderId="0" xfId="0" applyFont="1" applyFill="1"/>
    <xf numFmtId="0" fontId="21" fillId="25" borderId="0" xfId="0" applyFont="1" applyFill="1"/>
    <xf numFmtId="0" fontId="21" fillId="25" borderId="0" xfId="0" applyFont="1" applyFill="1" applyAlignment="1">
      <alignment horizontal="left" vertical="center"/>
    </xf>
    <xf numFmtId="0" fontId="21" fillId="25" borderId="0" xfId="0" applyFont="1" applyFill="1" applyAlignment="1">
      <alignment horizontal="right" textRotation="90" wrapText="1"/>
    </xf>
    <xf numFmtId="0" fontId="21" fillId="25" borderId="0" xfId="0" applyFont="1" applyFill="1" applyAlignment="1">
      <alignment horizontal="center" vertical="center"/>
    </xf>
    <xf numFmtId="0" fontId="22" fillId="25" borderId="11" xfId="0" applyFont="1" applyFill="1" applyBorder="1" applyAlignment="1">
      <alignment horizontal="right"/>
    </xf>
    <xf numFmtId="0" fontId="22" fillId="25" borderId="11" xfId="0" applyFont="1" applyFill="1" applyBorder="1" applyAlignment="1">
      <alignment horizontal="left"/>
    </xf>
    <xf numFmtId="0" fontId="45" fillId="25" borderId="0" xfId="0" applyFont="1" applyFill="1"/>
    <xf numFmtId="0" fontId="47" fillId="0" borderId="10" xfId="100" applyFont="1" applyBorder="1" applyAlignment="1">
      <alignment horizontal="right"/>
    </xf>
    <xf numFmtId="0" fontId="49" fillId="0" borderId="10" xfId="100" applyFont="1" applyBorder="1" applyAlignment="1">
      <alignment horizontal="right"/>
    </xf>
    <xf numFmtId="0" fontId="42" fillId="24" borderId="13" xfId="0" applyFont="1" applyFill="1" applyBorder="1" applyAlignment="1">
      <alignment horizontal="right" textRotation="90" wrapText="1"/>
    </xf>
    <xf numFmtId="0" fontId="43" fillId="25" borderId="0" xfId="0" applyFont="1" applyFill="1" applyAlignment="1">
      <alignment horizontal="right"/>
    </xf>
    <xf numFmtId="0" fontId="44" fillId="25" borderId="0" xfId="0" applyFont="1" applyFill="1" applyAlignment="1">
      <alignment horizontal="right"/>
    </xf>
    <xf numFmtId="0" fontId="22" fillId="25" borderId="11" xfId="0" applyFont="1" applyFill="1" applyBorder="1"/>
    <xf numFmtId="0" fontId="21" fillId="25" borderId="13" xfId="0" applyFont="1" applyFill="1" applyBorder="1" applyAlignment="1">
      <alignment horizontal="right" textRotation="90" wrapText="1"/>
    </xf>
    <xf numFmtId="0" fontId="22" fillId="25" borderId="12" xfId="0" applyFont="1" applyFill="1" applyBorder="1" applyAlignment="1">
      <alignment horizontal="right"/>
    </xf>
    <xf numFmtId="2" fontId="48" fillId="0" borderId="0" xfId="0" applyNumberFormat="1" applyFont="1"/>
    <xf numFmtId="2" fontId="22" fillId="25" borderId="11" xfId="0" applyNumberFormat="1" applyFont="1" applyFill="1" applyBorder="1"/>
    <xf numFmtId="0" fontId="51" fillId="25" borderId="0" xfId="0" applyFont="1" applyFill="1"/>
    <xf numFmtId="0" fontId="22" fillId="26" borderId="11" xfId="0" applyFont="1" applyFill="1" applyBorder="1"/>
    <xf numFmtId="2" fontId="22" fillId="26" borderId="11" xfId="0" applyNumberFormat="1" applyFont="1" applyFill="1" applyBorder="1"/>
    <xf numFmtId="0" fontId="22" fillId="26" borderId="0" xfId="0" applyFont="1" applyFill="1"/>
    <xf numFmtId="0" fontId="22" fillId="26" borderId="12" xfId="0" applyFont="1" applyFill="1" applyBorder="1" applyAlignment="1">
      <alignment horizontal="right"/>
    </xf>
    <xf numFmtId="0" fontId="22" fillId="26" borderId="11" xfId="0" applyFont="1" applyFill="1" applyBorder="1" applyAlignment="1">
      <alignment horizontal="left"/>
    </xf>
    <xf numFmtId="0" fontId="22" fillId="26" borderId="11" xfId="0" applyFont="1" applyFill="1" applyBorder="1" applyAlignment="1">
      <alignment horizontal="right"/>
    </xf>
    <xf numFmtId="0" fontId="23" fillId="0" borderId="0" xfId="98" applyFont="1"/>
    <xf numFmtId="0" fontId="23" fillId="0" borderId="0" xfId="98" applyFont="1"/>
    <xf numFmtId="0" fontId="23" fillId="0" borderId="0" xfId="98" applyFont="1"/>
    <xf numFmtId="0" fontId="23" fillId="0" borderId="0" xfId="98" applyFont="1"/>
    <xf numFmtId="0" fontId="23" fillId="0" borderId="0" xfId="98" applyFont="1"/>
    <xf numFmtId="0" fontId="21" fillId="25" borderId="0" xfId="98" applyFont="1" applyFill="1" applyAlignment="1">
      <alignment wrapText="1"/>
    </xf>
    <xf numFmtId="0" fontId="23" fillId="25" borderId="0" xfId="98" applyFill="1"/>
    <xf numFmtId="0" fontId="22" fillId="25" borderId="0" xfId="98" applyFont="1" applyFill="1"/>
    <xf numFmtId="0" fontId="46" fillId="25" borderId="0" xfId="187" applyFont="1" applyFill="1" applyAlignment="1">
      <alignment horizontal="left"/>
    </xf>
    <xf numFmtId="0" fontId="52" fillId="25" borderId="0" xfId="187" applyFont="1" applyFill="1"/>
    <xf numFmtId="0" fontId="54" fillId="25" borderId="0" xfId="188" applyFont="1" applyFill="1" applyAlignment="1">
      <alignment wrapText="1"/>
    </xf>
    <xf numFmtId="0" fontId="23" fillId="27" borderId="42" xfId="98" applyFill="1" applyBorder="1" applyAlignment="1">
      <alignment horizontal="center" wrapText="1"/>
    </xf>
    <xf numFmtId="0" fontId="54" fillId="25" borderId="0" xfId="188" applyFont="1" applyFill="1" applyAlignment="1"/>
    <xf numFmtId="0" fontId="54" fillId="25" borderId="0" xfId="188" applyFont="1" applyFill="1" applyAlignment="1">
      <alignment horizontal="left"/>
    </xf>
    <xf numFmtId="0" fontId="23" fillId="25" borderId="0" xfId="98" applyFill="1" applyAlignment="1">
      <alignment horizontal="center"/>
    </xf>
    <xf numFmtId="0" fontId="56" fillId="25" borderId="0" xfId="98" applyFont="1" applyFill="1" applyAlignment="1">
      <alignment wrapText="1"/>
    </xf>
    <xf numFmtId="0" fontId="56" fillId="25" borderId="0" xfId="98" applyFont="1" applyFill="1" applyAlignment="1">
      <alignment horizontal="center" wrapText="1"/>
    </xf>
    <xf numFmtId="0" fontId="57" fillId="25" borderId="11" xfId="98" applyFont="1" applyFill="1" applyBorder="1" applyAlignment="1">
      <alignment wrapText="1"/>
    </xf>
    <xf numFmtId="0" fontId="57" fillId="25" borderId="49" xfId="98" applyFont="1" applyFill="1" applyBorder="1" applyAlignment="1">
      <alignment wrapText="1"/>
    </xf>
    <xf numFmtId="0" fontId="23" fillId="29" borderId="0" xfId="98" applyFill="1"/>
    <xf numFmtId="0" fontId="23" fillId="29" borderId="14" xfId="98" applyFill="1" applyBorder="1"/>
    <xf numFmtId="0" fontId="23" fillId="25" borderId="10" xfId="98" applyFill="1" applyBorder="1"/>
    <xf numFmtId="0" fontId="49" fillId="25" borderId="0" xfId="98" applyFont="1" applyFill="1"/>
    <xf numFmtId="0" fontId="23" fillId="25" borderId="0" xfId="98" applyFill="1" applyAlignment="1">
      <alignment wrapText="1"/>
    </xf>
    <xf numFmtId="0" fontId="58" fillId="0" borderId="0" xfId="187" applyFont="1" applyAlignment="1">
      <alignment horizontal="left"/>
    </xf>
    <xf numFmtId="0" fontId="55" fillId="25" borderId="0" xfId="98" applyFont="1" applyFill="1"/>
    <xf numFmtId="0" fontId="53" fillId="25" borderId="0" xfId="188" applyFill="1" applyAlignment="1"/>
    <xf numFmtId="0" fontId="45" fillId="25" borderId="0" xfId="98" applyFont="1" applyFill="1"/>
    <xf numFmtId="0" fontId="47" fillId="0" borderId="0" xfId="98" applyFont="1" applyAlignment="1">
      <alignment horizontal="left"/>
    </xf>
    <xf numFmtId="0" fontId="46" fillId="0" borderId="10" xfId="100" applyFont="1" applyBorder="1" applyAlignment="1">
      <alignment horizontal="center"/>
    </xf>
    <xf numFmtId="0" fontId="47" fillId="0" borderId="14" xfId="98" applyFont="1" applyBorder="1" applyAlignment="1">
      <alignment horizontal="left"/>
    </xf>
    <xf numFmtId="0" fontId="43" fillId="0" borderId="0" xfId="0" applyFont="1" applyAlignment="1">
      <alignment horizontal="left"/>
    </xf>
    <xf numFmtId="0" fontId="43" fillId="25" borderId="0" xfId="0" applyFont="1" applyFill="1" applyAlignment="1">
      <alignment horizontal="right"/>
    </xf>
    <xf numFmtId="0" fontId="23" fillId="27" borderId="50" xfId="98" applyFill="1" applyBorder="1" applyAlignment="1">
      <alignment horizontal="center" vertical="center"/>
    </xf>
    <xf numFmtId="0" fontId="23" fillId="27" borderId="49" xfId="98" applyFill="1" applyBorder="1" applyAlignment="1">
      <alignment horizontal="center" vertical="center"/>
    </xf>
    <xf numFmtId="0" fontId="23" fillId="27" borderId="51" xfId="98" applyFill="1" applyBorder="1" applyAlignment="1">
      <alignment horizontal="center" vertical="center"/>
    </xf>
    <xf numFmtId="0" fontId="56" fillId="24" borderId="46" xfId="98" applyFont="1" applyFill="1" applyBorder="1" applyAlignment="1">
      <alignment horizontal="center" wrapText="1"/>
    </xf>
    <xf numFmtId="0" fontId="56" fillId="24" borderId="40" xfId="98" applyFont="1" applyFill="1" applyBorder="1" applyAlignment="1">
      <alignment horizontal="center" wrapText="1"/>
    </xf>
    <xf numFmtId="0" fontId="56" fillId="24" borderId="47" xfId="98" applyFont="1" applyFill="1" applyBorder="1" applyAlignment="1">
      <alignment horizontal="center" wrapText="1"/>
    </xf>
    <xf numFmtId="0" fontId="23" fillId="27" borderId="12" xfId="98" applyFill="1" applyBorder="1" applyAlignment="1">
      <alignment horizontal="center" vertical="center"/>
    </xf>
    <xf numFmtId="0" fontId="23" fillId="27" borderId="11" xfId="98" applyFill="1" applyBorder="1" applyAlignment="1">
      <alignment horizontal="center" vertical="center"/>
    </xf>
    <xf numFmtId="0" fontId="23" fillId="27" borderId="48" xfId="98" applyFill="1" applyBorder="1" applyAlignment="1">
      <alignment horizontal="center" vertical="center"/>
    </xf>
    <xf numFmtId="0" fontId="47" fillId="28" borderId="43" xfId="98" applyFont="1" applyFill="1" applyBorder="1" applyAlignment="1">
      <alignment horizontal="center" vertical="center"/>
    </xf>
    <xf numFmtId="0" fontId="47" fillId="28" borderId="44" xfId="98" applyFont="1" applyFill="1" applyBorder="1" applyAlignment="1">
      <alignment horizontal="center" vertical="center"/>
    </xf>
    <xf numFmtId="0" fontId="47" fillId="28" borderId="45" xfId="98" applyFont="1" applyFill="1" applyBorder="1" applyAlignment="1">
      <alignment horizontal="center" vertical="center"/>
    </xf>
    <xf numFmtId="0" fontId="56" fillId="25" borderId="43" xfId="98" applyFont="1" applyFill="1" applyBorder="1" applyAlignment="1">
      <alignment horizontal="center" vertical="center" wrapText="1"/>
    </xf>
    <xf numFmtId="0" fontId="56" fillId="25" borderId="44" xfId="98" applyFont="1" applyFill="1" applyBorder="1" applyAlignment="1">
      <alignment horizontal="center" vertical="center" wrapText="1"/>
    </xf>
    <xf numFmtId="0" fontId="56" fillId="25" borderId="45" xfId="98" applyFont="1" applyFill="1" applyBorder="1" applyAlignment="1">
      <alignment horizontal="center" vertical="center" wrapText="1"/>
    </xf>
    <xf numFmtId="0" fontId="54" fillId="25" borderId="0" xfId="188" applyFont="1" applyFill="1" applyAlignment="1">
      <alignment horizontal="left"/>
    </xf>
    <xf numFmtId="0" fontId="55" fillId="25" borderId="0" xfId="98" applyFont="1" applyFill="1" applyAlignment="1">
      <alignment horizontal="left" wrapText="1"/>
    </xf>
    <xf numFmtId="0" fontId="21" fillId="25" borderId="0" xfId="98" applyFont="1" applyFill="1" applyAlignment="1">
      <alignment horizontal="left" wrapText="1"/>
    </xf>
    <xf numFmtId="0" fontId="21" fillId="0" borderId="0" xfId="98" applyFont="1" applyAlignment="1">
      <alignment horizontal="left"/>
    </xf>
    <xf numFmtId="0" fontId="23" fillId="27" borderId="39" xfId="187" applyFont="1" applyFill="1" applyBorder="1" applyAlignment="1">
      <alignment horizontal="center"/>
    </xf>
    <xf numFmtId="0" fontId="23" fillId="27" borderId="40" xfId="187" applyFont="1" applyFill="1" applyBorder="1" applyAlignment="1">
      <alignment horizontal="center"/>
    </xf>
    <xf numFmtId="0" fontId="23" fillId="27" borderId="41" xfId="187" applyFont="1" applyFill="1" applyBorder="1" applyAlignment="1">
      <alignment horizontal="center"/>
    </xf>
    <xf numFmtId="164" fontId="52" fillId="0" borderId="0" xfId="187" applyNumberFormat="1" applyFont="1" applyAlignment="1">
      <alignment horizontal="center"/>
    </xf>
    <xf numFmtId="0" fontId="54" fillId="25" borderId="0" xfId="188" applyFont="1" applyFill="1" applyAlignment="1">
      <alignment horizontal="left" wrapText="1"/>
    </xf>
  </cellXfs>
  <cellStyles count="18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AE68A0B4-9701-44C4-A93E-26CE850B57D7}"/>
    <cellStyle name="Calculation 2 3" xfId="129" xr:uid="{9FB2F63E-E65A-4126-9499-67D5944764DF}"/>
    <cellStyle name="Calculation 2 4" xfId="146" xr:uid="{27FA2B57-E8C0-4D17-901D-D216A5726572}"/>
    <cellStyle name="Calculation 2 5" xfId="152" xr:uid="{00000000-0005-0000-0000-000032000000}"/>
    <cellStyle name="Calculation 2 6" xfId="169" xr:uid="{00000000-0005-0000-0000-000032000000}"/>
    <cellStyle name="Calculation 2 7" xfId="164" xr:uid="{00000000-0005-0000-0000-000032000000}"/>
    <cellStyle name="Calculation 3" xfId="31" xr:uid="{00000000-0005-0000-0000-000033000000}"/>
    <cellStyle name="Calculation 3 2" xfId="115" xr:uid="{7439EBF0-915E-4D02-A439-5FA5D95726C6}"/>
    <cellStyle name="Calculation 3 3" xfId="121" xr:uid="{AE3CFF51-29D9-4D3F-B3BA-979068B051A1}"/>
    <cellStyle name="Calculation 3 4" xfId="136" xr:uid="{1A123800-C30E-4541-8047-473225D78A8B}"/>
    <cellStyle name="Calculation 3 5" xfId="155" xr:uid="{00000000-0005-0000-0000-000033000000}"/>
    <cellStyle name="Calculation 3 6" xfId="162" xr:uid="{00000000-0005-0000-0000-000033000000}"/>
    <cellStyle name="Calculation 3 7" xfId="159"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88" xr:uid="{B7C8FFBC-DA91-4CDE-B855-9515C8E2B198}"/>
    <cellStyle name="Input 2" xfId="81" xr:uid="{00000000-0005-0000-0000-000045000000}"/>
    <cellStyle name="Input 2 2" xfId="137" xr:uid="{E3A9FF62-53E8-4D75-8B33-35A50E538D07}"/>
    <cellStyle name="Input 2 3" xfId="128" xr:uid="{5307E27E-DDE5-4EF6-AD27-8DE0FCCAE3B1}"/>
    <cellStyle name="Input 2 4" xfId="116" xr:uid="{D0122C96-EBA3-44A9-97E7-5F3683764146}"/>
    <cellStyle name="Input 2 5" xfId="175" xr:uid="{00000000-0005-0000-0000-000043000000}"/>
    <cellStyle name="Input 2 6" xfId="168" xr:uid="{00000000-0005-0000-0000-000043000000}"/>
    <cellStyle name="Input 2 7" xfId="154" xr:uid="{00000000-0005-0000-0000-000043000000}"/>
    <cellStyle name="Input 3" xfId="39" xr:uid="{00000000-0005-0000-0000-000046000000}"/>
    <cellStyle name="Input 3 2" xfId="117" xr:uid="{80D8112B-55CB-4BF3-B1C2-280E2DCC9764}"/>
    <cellStyle name="Input 3 3" xfId="140" xr:uid="{8C11CB28-299F-4011-A287-8C2248B35E3A}"/>
    <cellStyle name="Input 3 4" xfId="114" xr:uid="{C9CC9E53-31FD-4793-A76F-CFDABC966095}"/>
    <cellStyle name="Input 3 5" xfId="157" xr:uid="{00000000-0005-0000-0000-000044000000}"/>
    <cellStyle name="Input 3 6" xfId="178" xr:uid="{00000000-0005-0000-0000-000044000000}"/>
    <cellStyle name="Input 3 7" xfId="173"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88F088B-020C-49A5-9813-F537D1916677}"/>
    <cellStyle name="Normal 11" xfId="151" xr:uid="{00000000-0005-0000-0000-0000C6000000}"/>
    <cellStyle name="Normal 12" xfId="187" xr:uid="{4AE60BC4-B00D-46BC-A453-F8DA72E6C20F}"/>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5" xr:uid="{B56F03E0-2EBD-4058-AE36-D4386832CE33}"/>
    <cellStyle name="Normal 4 15" xfId="149" xr:uid="{39CBEDAE-6167-47C6-82C7-C45C8807131D}"/>
    <cellStyle name="Normal 4 16" xfId="165"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B13784BD-9099-4351-A90F-114F76C28FBD}"/>
    <cellStyle name="Note 2" xfId="5" xr:uid="{00000000-0005-0000-0000-000064000000}"/>
    <cellStyle name="Note 2 2" xfId="133" xr:uid="{34CE649F-CAE9-438D-BA66-90AD25C45D1B}"/>
    <cellStyle name="Note 2 3" xfId="142" xr:uid="{A1DE5773-544F-4608-8244-6327C1F779BD}"/>
    <cellStyle name="Note 2 4" xfId="122" xr:uid="{09FCD474-B94C-4BAE-9BBF-AD65F8124D5B}"/>
    <cellStyle name="Note 2 5" xfId="171" xr:uid="{00000000-0005-0000-0000-00004E000000}"/>
    <cellStyle name="Note 2 6" xfId="179" xr:uid="{00000000-0005-0000-0000-00004E000000}"/>
    <cellStyle name="Note 2 7" xfId="183" xr:uid="{00000000-0005-0000-0000-00004E000000}"/>
    <cellStyle name="Note 3" xfId="89" xr:uid="{00000000-0005-0000-0000-000065000000}"/>
    <cellStyle name="Note 3 2" xfId="120" xr:uid="{1490FF99-46CE-415F-A5F4-46F10B602323}"/>
    <cellStyle name="Note 3 3" xfId="145" xr:uid="{CCF5CEC2-947A-4676-8604-8BC85A250AC4}"/>
    <cellStyle name="Note 3 4" xfId="132" xr:uid="{F1196263-DE63-4695-8085-E47ECEFFA254}"/>
    <cellStyle name="Note 3 5" xfId="161" xr:uid="{00000000-0005-0000-0000-00004F000000}"/>
    <cellStyle name="Note 3 6" xfId="182" xr:uid="{00000000-0005-0000-0000-00004F000000}"/>
    <cellStyle name="Note 3 7" xfId="186" xr:uid="{00000000-0005-0000-0000-00004F000000}"/>
    <cellStyle name="Note 4" xfId="42" xr:uid="{00000000-0005-0000-0000-000066000000}"/>
    <cellStyle name="Note 4 2" xfId="99" xr:uid="{00000000-0005-0000-0000-000067000000}"/>
    <cellStyle name="Note 4 3" xfId="135" xr:uid="{F22EA183-7132-4220-BA8A-C34481BFF175}"/>
    <cellStyle name="Note 4 4" xfId="131" xr:uid="{DA634359-1D89-46E7-9141-862A38A9F68F}"/>
    <cellStyle name="Note 4 5" xfId="130" xr:uid="{16C95BBD-CF7D-46DC-A1D3-58B0EC612B57}"/>
    <cellStyle name="Note 4 6" xfId="174" xr:uid="{00000000-0005-0000-0000-000050000000}"/>
    <cellStyle name="Note 4 7" xfId="170" xr:uid="{00000000-0005-0000-0000-000050000000}"/>
    <cellStyle name="Note 4 8" xfId="153" xr:uid="{00000000-0005-0000-0000-000050000000}"/>
    <cellStyle name="Output 2" xfId="84" xr:uid="{00000000-0005-0000-0000-000068000000}"/>
    <cellStyle name="Output 2 2" xfId="138" xr:uid="{5494CB0C-FEB0-43F9-828E-6544D80D6118}"/>
    <cellStyle name="Output 2 3" xfId="143" xr:uid="{CCD63030-3E3C-42F3-B23F-D9344B498002}"/>
    <cellStyle name="Output 2 4" xfId="147" xr:uid="{6CB57AAF-27C5-4E05-9525-1DAF90EB26C6}"/>
    <cellStyle name="Output 2 5" xfId="176" xr:uid="{00000000-0005-0000-0000-000051000000}"/>
    <cellStyle name="Output 2 6" xfId="180" xr:uid="{00000000-0005-0000-0000-000051000000}"/>
    <cellStyle name="Output 2 7" xfId="184" xr:uid="{00000000-0005-0000-0000-000051000000}"/>
    <cellStyle name="Output 3" xfId="43" xr:uid="{00000000-0005-0000-0000-000069000000}"/>
    <cellStyle name="Output 3 2" xfId="118" xr:uid="{CEA4B070-8870-4FE6-8104-4C7B54AFF0DB}"/>
    <cellStyle name="Output 3 3" xfId="134" xr:uid="{1CBD6B42-3B93-4D6D-AB00-867AA7B689A7}"/>
    <cellStyle name="Output 3 4" xfId="141" xr:uid="{ECDA79AC-51C9-4BEB-9A32-4F75EBE8D69B}"/>
    <cellStyle name="Output 3 5" xfId="158" xr:uid="{00000000-0005-0000-0000-000052000000}"/>
    <cellStyle name="Output 3 6" xfId="172" xr:uid="{00000000-0005-0000-0000-000052000000}"/>
    <cellStyle name="Output 3 7" xfId="156" xr:uid="{00000000-0005-0000-0000-000052000000}"/>
    <cellStyle name="Percent 2" xfId="139" xr:uid="{65E96EC8-6614-4C21-85A4-F80BBB93D5DC}"/>
    <cellStyle name="Percent 3" xfId="150" xr:uid="{C20781FE-7C46-4AEC-B345-02A9415CC6E2}"/>
    <cellStyle name="Percent 4" xfId="177" xr:uid="{00000000-0005-0000-0000-0000C8000000}"/>
    <cellStyle name="Title 2" xfId="85" xr:uid="{00000000-0005-0000-0000-00006A000000}"/>
    <cellStyle name="Title 3" xfId="44" xr:uid="{00000000-0005-0000-0000-00006B000000}"/>
    <cellStyle name="Total 2" xfId="86" xr:uid="{00000000-0005-0000-0000-00006C000000}"/>
    <cellStyle name="Total 2 2" xfId="124" xr:uid="{4ACD5BBD-A476-4DC7-BF5E-E61E6D122CF0}"/>
    <cellStyle name="Total 2 3" xfId="144" xr:uid="{792E8B3C-F1CB-4C48-8F70-973B6BB45BC0}"/>
    <cellStyle name="Total 2 4" xfId="123" xr:uid="{D59EA51D-37B5-484C-B69E-DA841007D383}"/>
    <cellStyle name="Total 2 5" xfId="163" xr:uid="{00000000-0005-0000-0000-000056000000}"/>
    <cellStyle name="Total 2 6" xfId="181" xr:uid="{00000000-0005-0000-0000-000056000000}"/>
    <cellStyle name="Total 2 7" xfId="185" xr:uid="{00000000-0005-0000-0000-000056000000}"/>
    <cellStyle name="Total 3" xfId="45" xr:uid="{00000000-0005-0000-0000-00006D000000}"/>
    <cellStyle name="Total 3 2" xfId="127" xr:uid="{F006657E-DFEC-4327-A371-BC5A48FF0595}"/>
    <cellStyle name="Total 3 3" xfId="126" xr:uid="{96B0BE09-D6B8-4E04-B0C6-8286D90D3E39}"/>
    <cellStyle name="Total 3 4" xfId="119" xr:uid="{94B0204F-7A08-4178-9F61-A2AC20210630}"/>
    <cellStyle name="Total 3 5" xfId="167" xr:uid="{00000000-0005-0000-0000-000057000000}"/>
    <cellStyle name="Total 3 6" xfId="166" xr:uid="{00000000-0005-0000-0000-000057000000}"/>
    <cellStyle name="Total 3 7" xfId="160"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B2D3F0A3-9E64-4AEA-B133-FEAE1B86A685}"/>
            </a:ext>
          </a:extLst>
        </xdr:cNvPr>
        <xdr:cNvSpPr txBox="1"/>
      </xdr:nvSpPr>
      <xdr:spPr>
        <a:xfrm>
          <a:off x="84010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workbookViewId="0">
      <selection activeCell="I4" sqref="I4"/>
    </sheetView>
  </sheetViews>
  <sheetFormatPr defaultRowHeight="12.75" x14ac:dyDescent="0.2"/>
  <cols>
    <col min="1" max="3" width="9.42578125" customWidth="1"/>
    <col min="4" max="8" width="8.85546875" customWidth="1"/>
    <col min="9" max="9" width="12.42578125" bestFit="1" customWidth="1"/>
  </cols>
  <sheetData>
    <row r="1" spans="1:9" ht="15.75" x14ac:dyDescent="0.25">
      <c r="A1" s="4" t="s">
        <v>0</v>
      </c>
      <c r="B1" s="3"/>
      <c r="C1" s="3"/>
      <c r="D1" s="3"/>
      <c r="E1" s="1"/>
      <c r="F1" s="1"/>
      <c r="G1" s="1"/>
      <c r="H1" s="1"/>
      <c r="I1" s="1"/>
    </row>
    <row r="2" spans="1:9" ht="15.75" x14ac:dyDescent="0.25">
      <c r="A2" s="1"/>
    </row>
    <row r="3" spans="1:9" s="2" customFormat="1" x14ac:dyDescent="0.2">
      <c r="A3" s="61"/>
      <c r="B3" s="61"/>
      <c r="C3" s="61"/>
      <c r="D3" s="15" t="s">
        <v>6</v>
      </c>
      <c r="E3" s="15" t="s">
        <v>7</v>
      </c>
      <c r="F3" s="15" t="s">
        <v>8</v>
      </c>
      <c r="G3" s="15" t="s">
        <v>9</v>
      </c>
      <c r="H3" s="15" t="s">
        <v>10</v>
      </c>
      <c r="I3" s="16" t="s">
        <v>16</v>
      </c>
    </row>
    <row r="4" spans="1:9" x14ac:dyDescent="0.2">
      <c r="A4" s="62" t="s">
        <v>18</v>
      </c>
      <c r="B4" s="62"/>
      <c r="C4" s="62"/>
      <c r="D4" s="32">
        <v>32.199999999999996</v>
      </c>
      <c r="E4" s="32">
        <v>27</v>
      </c>
      <c r="F4" s="32">
        <v>17.600000000000001</v>
      </c>
      <c r="G4" s="32">
        <v>4.5</v>
      </c>
      <c r="H4" s="32">
        <v>8.4</v>
      </c>
      <c r="I4" s="23">
        <f t="shared" ref="I4:I10" si="0">SUM(D4:H4)</f>
        <v>89.7</v>
      </c>
    </row>
    <row r="5" spans="1:9" x14ac:dyDescent="0.2">
      <c r="A5" s="60" t="s">
        <v>19</v>
      </c>
      <c r="B5" s="60"/>
      <c r="C5" s="60"/>
      <c r="D5" s="32">
        <v>26.599999999999998</v>
      </c>
      <c r="E5" s="32">
        <v>24</v>
      </c>
      <c r="F5" s="32">
        <v>15.6</v>
      </c>
      <c r="G5" s="32">
        <v>4.5</v>
      </c>
      <c r="H5" s="32">
        <v>8.6</v>
      </c>
      <c r="I5" s="23">
        <f t="shared" si="0"/>
        <v>79.299999999999983</v>
      </c>
    </row>
    <row r="6" spans="1:9" x14ac:dyDescent="0.2">
      <c r="A6" s="60" t="s">
        <v>20</v>
      </c>
      <c r="B6" s="60"/>
      <c r="C6" s="60"/>
      <c r="D6" s="32">
        <v>27.3</v>
      </c>
      <c r="E6" s="32">
        <v>24</v>
      </c>
      <c r="F6" s="32">
        <v>15.2</v>
      </c>
      <c r="G6" s="32">
        <v>4.5999999999999996</v>
      </c>
      <c r="H6" s="32">
        <v>8.4</v>
      </c>
      <c r="I6" s="23">
        <f t="shared" si="0"/>
        <v>79.5</v>
      </c>
    </row>
    <row r="7" spans="1:9" x14ac:dyDescent="0.2">
      <c r="A7" s="60" t="s">
        <v>21</v>
      </c>
      <c r="B7" s="60"/>
      <c r="C7" s="60"/>
      <c r="D7" s="32">
        <v>32.9</v>
      </c>
      <c r="E7" s="32">
        <v>28.200000000000003</v>
      </c>
      <c r="F7" s="32">
        <v>18</v>
      </c>
      <c r="G7" s="32">
        <v>4.5</v>
      </c>
      <c r="H7" s="32">
        <v>7.8</v>
      </c>
      <c r="I7" s="23">
        <f t="shared" si="0"/>
        <v>91.399999999999991</v>
      </c>
    </row>
    <row r="8" spans="1:9" x14ac:dyDescent="0.2">
      <c r="A8" s="60" t="s">
        <v>22</v>
      </c>
      <c r="B8" s="60"/>
      <c r="C8" s="60"/>
      <c r="D8" s="32">
        <v>25.2</v>
      </c>
      <c r="E8" s="32">
        <v>23.4</v>
      </c>
      <c r="F8" s="32">
        <v>15.2</v>
      </c>
      <c r="G8" s="32">
        <v>4.7</v>
      </c>
      <c r="H8" s="32">
        <v>8.1999999999999993</v>
      </c>
      <c r="I8" s="23">
        <f t="shared" si="0"/>
        <v>76.7</v>
      </c>
    </row>
    <row r="9" spans="1:9" x14ac:dyDescent="0.2">
      <c r="A9" s="60" t="s">
        <v>23</v>
      </c>
      <c r="B9" s="60"/>
      <c r="C9" s="60"/>
      <c r="D9" s="32">
        <v>25.2</v>
      </c>
      <c r="E9" s="32">
        <v>23.4</v>
      </c>
      <c r="F9" s="32">
        <v>15.6</v>
      </c>
      <c r="G9" s="32">
        <v>4.5999999999999996</v>
      </c>
      <c r="H9" s="32">
        <v>8.4</v>
      </c>
      <c r="I9" s="23">
        <f t="shared" si="0"/>
        <v>77.199999999999989</v>
      </c>
    </row>
    <row r="10" spans="1:9" x14ac:dyDescent="0.2">
      <c r="A10" s="60" t="s">
        <v>24</v>
      </c>
      <c r="B10" s="60"/>
      <c r="C10" s="60"/>
      <c r="D10" s="32">
        <v>32.9</v>
      </c>
      <c r="E10" s="32">
        <v>27.599999999999998</v>
      </c>
      <c r="F10" s="32">
        <v>18</v>
      </c>
      <c r="G10" s="32">
        <v>4.5</v>
      </c>
      <c r="H10" s="32">
        <v>8</v>
      </c>
      <c r="I10" s="23">
        <f t="shared" si="0"/>
        <v>91</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workbookViewId="0">
      <selection activeCell="D23" sqref="D23"/>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61"/>
      <c r="B3" s="61"/>
      <c r="C3" s="61"/>
      <c r="D3" s="15" t="s">
        <v>6</v>
      </c>
      <c r="E3" s="15" t="s">
        <v>7</v>
      </c>
      <c r="F3" s="15" t="s">
        <v>8</v>
      </c>
      <c r="G3" s="15" t="s">
        <v>9</v>
      </c>
      <c r="H3" s="15" t="s">
        <v>10</v>
      </c>
      <c r="I3" s="16" t="s">
        <v>16</v>
      </c>
      <c r="J3" s="2"/>
      <c r="K3" s="2"/>
      <c r="L3" s="2"/>
      <c r="M3" s="2"/>
      <c r="N3" s="2"/>
      <c r="O3" s="2"/>
      <c r="P3" s="2"/>
      <c r="Q3" s="2"/>
    </row>
    <row r="4" spans="1:17" x14ac:dyDescent="0.2">
      <c r="A4" s="62" t="s">
        <v>18</v>
      </c>
      <c r="B4" s="62"/>
      <c r="C4" s="62"/>
      <c r="D4" s="33">
        <v>35</v>
      </c>
      <c r="E4" s="33">
        <v>30</v>
      </c>
      <c r="F4" s="33">
        <v>0</v>
      </c>
      <c r="G4" s="33">
        <v>4</v>
      </c>
      <c r="H4" s="33">
        <v>6.4</v>
      </c>
      <c r="I4" s="23">
        <f t="shared" ref="I4:I10" si="0">SUM(D4:H4)</f>
        <v>75.400000000000006</v>
      </c>
    </row>
    <row r="5" spans="1:17" x14ac:dyDescent="0.2">
      <c r="A5" s="60" t="s">
        <v>19</v>
      </c>
      <c r="B5" s="60"/>
      <c r="C5" s="60"/>
      <c r="D5" s="33">
        <v>23.8</v>
      </c>
      <c r="E5" s="33">
        <v>21</v>
      </c>
      <c r="F5" s="33">
        <v>10.4</v>
      </c>
      <c r="G5" s="33">
        <v>2.6</v>
      </c>
      <c r="H5" s="33">
        <v>5</v>
      </c>
      <c r="I5" s="23">
        <f t="shared" si="0"/>
        <v>62.8</v>
      </c>
    </row>
    <row r="6" spans="1:17" x14ac:dyDescent="0.2">
      <c r="A6" s="60" t="s">
        <v>20</v>
      </c>
      <c r="B6" s="60"/>
      <c r="C6" s="60"/>
      <c r="D6" s="33">
        <v>17.5</v>
      </c>
      <c r="E6" s="33">
        <v>18</v>
      </c>
      <c r="F6" s="33">
        <v>14</v>
      </c>
      <c r="G6" s="33">
        <v>2.8</v>
      </c>
      <c r="H6" s="33">
        <v>5</v>
      </c>
      <c r="I6" s="23">
        <f t="shared" si="0"/>
        <v>57.3</v>
      </c>
    </row>
    <row r="7" spans="1:17" x14ac:dyDescent="0.2">
      <c r="A7" s="60" t="s">
        <v>21</v>
      </c>
      <c r="B7" s="60"/>
      <c r="C7" s="60"/>
      <c r="D7" s="33">
        <v>28</v>
      </c>
      <c r="E7" s="33">
        <v>25.200000000000003</v>
      </c>
      <c r="F7" s="33">
        <v>14.4</v>
      </c>
      <c r="G7" s="33">
        <v>3</v>
      </c>
      <c r="H7" s="33">
        <v>6</v>
      </c>
      <c r="I7" s="23">
        <f t="shared" si="0"/>
        <v>76.600000000000009</v>
      </c>
    </row>
    <row r="8" spans="1:17" x14ac:dyDescent="0.2">
      <c r="A8" s="60" t="s">
        <v>22</v>
      </c>
      <c r="B8" s="60"/>
      <c r="C8" s="60"/>
      <c r="D8" s="33">
        <v>21</v>
      </c>
      <c r="E8" s="33">
        <v>18</v>
      </c>
      <c r="F8" s="33">
        <v>14</v>
      </c>
      <c r="G8" s="33">
        <v>3.8</v>
      </c>
      <c r="H8" s="33">
        <v>6.2</v>
      </c>
      <c r="I8" s="23">
        <f t="shared" si="0"/>
        <v>63</v>
      </c>
    </row>
    <row r="9" spans="1:17" x14ac:dyDescent="0.2">
      <c r="A9" s="60" t="s">
        <v>23</v>
      </c>
      <c r="B9" s="60"/>
      <c r="C9" s="60"/>
      <c r="D9" s="33">
        <v>24.5</v>
      </c>
      <c r="E9" s="33">
        <v>24</v>
      </c>
      <c r="F9" s="33">
        <v>12</v>
      </c>
      <c r="G9" s="33">
        <v>2.8</v>
      </c>
      <c r="H9" s="33">
        <v>6.4</v>
      </c>
      <c r="I9" s="23">
        <f t="shared" si="0"/>
        <v>69.7</v>
      </c>
    </row>
    <row r="10" spans="1:17" x14ac:dyDescent="0.2">
      <c r="A10" s="60" t="s">
        <v>24</v>
      </c>
      <c r="B10" s="60"/>
      <c r="C10" s="60"/>
      <c r="D10" s="33">
        <v>35</v>
      </c>
      <c r="E10" s="33">
        <v>30</v>
      </c>
      <c r="F10" s="33">
        <v>12</v>
      </c>
      <c r="G10" s="33">
        <v>3.6</v>
      </c>
      <c r="H10" s="33">
        <v>6.8</v>
      </c>
      <c r="I10" s="23">
        <f t="shared" si="0"/>
        <v>87.399999999999991</v>
      </c>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
  <sheetViews>
    <sheetView workbookViewId="0">
      <selection activeCell="E18" sqref="E18"/>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61"/>
      <c r="B3" s="61"/>
      <c r="C3" s="61"/>
      <c r="D3" s="15" t="s">
        <v>6</v>
      </c>
      <c r="E3" s="15" t="s">
        <v>7</v>
      </c>
      <c r="F3" s="15" t="s">
        <v>8</v>
      </c>
      <c r="G3" s="15" t="s">
        <v>9</v>
      </c>
      <c r="H3" s="15" t="s">
        <v>10</v>
      </c>
      <c r="I3" s="16" t="s">
        <v>16</v>
      </c>
      <c r="J3" s="2"/>
      <c r="K3" s="2"/>
      <c r="L3" s="2"/>
      <c r="M3" s="2"/>
      <c r="N3" s="2"/>
      <c r="O3" s="2"/>
      <c r="P3" s="2"/>
      <c r="Q3" s="2"/>
    </row>
    <row r="4" spans="1:17" x14ac:dyDescent="0.2">
      <c r="A4" s="62" t="s">
        <v>18</v>
      </c>
      <c r="B4" s="62"/>
      <c r="C4" s="62"/>
      <c r="D4" s="34">
        <v>31.5</v>
      </c>
      <c r="E4" s="34">
        <v>27</v>
      </c>
      <c r="F4" s="34">
        <v>16</v>
      </c>
      <c r="G4" s="34">
        <v>4.5</v>
      </c>
      <c r="H4" s="34">
        <v>9</v>
      </c>
      <c r="I4" s="23">
        <f t="shared" ref="I4:I10" si="0">SUM(D4:H4)</f>
        <v>88</v>
      </c>
    </row>
    <row r="5" spans="1:17" x14ac:dyDescent="0.2">
      <c r="A5" s="60" t="s">
        <v>19</v>
      </c>
      <c r="B5" s="60"/>
      <c r="C5" s="60"/>
      <c r="D5" s="34">
        <v>22.400000000000002</v>
      </c>
      <c r="E5" s="34">
        <v>19.200000000000003</v>
      </c>
      <c r="F5" s="34">
        <v>16</v>
      </c>
      <c r="G5" s="34">
        <v>3.8</v>
      </c>
      <c r="H5" s="34">
        <v>6.4</v>
      </c>
      <c r="I5" s="23">
        <f t="shared" si="0"/>
        <v>67.800000000000011</v>
      </c>
    </row>
    <row r="6" spans="1:17" x14ac:dyDescent="0.2">
      <c r="A6" s="60" t="s">
        <v>20</v>
      </c>
      <c r="B6" s="60"/>
      <c r="C6" s="60"/>
      <c r="D6" s="34">
        <v>28.699999999999996</v>
      </c>
      <c r="E6" s="34">
        <v>21</v>
      </c>
      <c r="F6" s="34">
        <v>16</v>
      </c>
      <c r="G6" s="34">
        <v>4.2</v>
      </c>
      <c r="H6" s="34">
        <v>7</v>
      </c>
      <c r="I6" s="23">
        <f t="shared" si="0"/>
        <v>76.899999999999991</v>
      </c>
    </row>
    <row r="7" spans="1:17" x14ac:dyDescent="0.2">
      <c r="A7" s="60" t="s">
        <v>21</v>
      </c>
      <c r="B7" s="60"/>
      <c r="C7" s="60"/>
      <c r="D7" s="34">
        <v>29.400000000000002</v>
      </c>
      <c r="E7" s="34">
        <v>25.200000000000003</v>
      </c>
      <c r="F7" s="34">
        <v>16</v>
      </c>
      <c r="G7" s="34">
        <v>3.5</v>
      </c>
      <c r="H7" s="34">
        <v>8</v>
      </c>
      <c r="I7" s="23">
        <f t="shared" si="0"/>
        <v>82.100000000000009</v>
      </c>
    </row>
    <row r="8" spans="1:17" x14ac:dyDescent="0.2">
      <c r="A8" s="60" t="s">
        <v>22</v>
      </c>
      <c r="B8" s="60"/>
      <c r="C8" s="60"/>
      <c r="D8" s="34">
        <v>28</v>
      </c>
      <c r="E8" s="34">
        <v>22.799999999999997</v>
      </c>
      <c r="F8" s="34">
        <v>16</v>
      </c>
      <c r="G8" s="34">
        <v>3.7</v>
      </c>
      <c r="H8" s="34">
        <v>8</v>
      </c>
      <c r="I8" s="23">
        <f t="shared" si="0"/>
        <v>78.5</v>
      </c>
    </row>
    <row r="9" spans="1:17" x14ac:dyDescent="0.2">
      <c r="A9" s="60" t="s">
        <v>23</v>
      </c>
      <c r="B9" s="60"/>
      <c r="C9" s="60"/>
      <c r="D9" s="34">
        <v>26.599999999999998</v>
      </c>
      <c r="E9" s="34">
        <v>19.200000000000003</v>
      </c>
      <c r="F9" s="34">
        <v>16</v>
      </c>
      <c r="G9" s="34">
        <v>3.2</v>
      </c>
      <c r="H9" s="34">
        <v>7</v>
      </c>
      <c r="I9" s="23">
        <f t="shared" si="0"/>
        <v>72</v>
      </c>
    </row>
    <row r="10" spans="1:17" x14ac:dyDescent="0.2">
      <c r="A10" s="60" t="s">
        <v>24</v>
      </c>
      <c r="B10" s="60"/>
      <c r="C10" s="60"/>
      <c r="D10" s="34">
        <v>26.599999999999998</v>
      </c>
      <c r="E10" s="34">
        <v>25.200000000000003</v>
      </c>
      <c r="F10" s="34">
        <v>16</v>
      </c>
      <c r="G10" s="34">
        <v>3.7</v>
      </c>
      <c r="H10" s="34">
        <v>6.4</v>
      </c>
      <c r="I10" s="23">
        <f t="shared" si="0"/>
        <v>77.900000000000006</v>
      </c>
    </row>
  </sheetData>
  <mergeCells count="8">
    <mergeCell ref="A10:C10"/>
    <mergeCell ref="A6:C6"/>
    <mergeCell ref="A7:C7"/>
    <mergeCell ref="A3:C3"/>
    <mergeCell ref="A4:C4"/>
    <mergeCell ref="A5:C5"/>
    <mergeCell ref="A8:C8"/>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
  <sheetViews>
    <sheetView workbookViewId="0">
      <selection activeCell="F17" sqref="F17"/>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61"/>
      <c r="B3" s="61"/>
      <c r="C3" s="61"/>
      <c r="D3" s="15" t="s">
        <v>6</v>
      </c>
      <c r="E3" s="15" t="s">
        <v>7</v>
      </c>
      <c r="F3" s="15" t="s">
        <v>8</v>
      </c>
      <c r="G3" s="15" t="s">
        <v>9</v>
      </c>
      <c r="H3" s="15" t="s">
        <v>10</v>
      </c>
      <c r="I3" s="16" t="s">
        <v>16</v>
      </c>
      <c r="J3" s="2"/>
      <c r="K3" s="2"/>
      <c r="L3" s="2"/>
      <c r="M3" s="2"/>
      <c r="N3" s="2"/>
      <c r="O3" s="2"/>
      <c r="P3" s="2"/>
      <c r="Q3" s="2"/>
    </row>
    <row r="4" spans="1:17" x14ac:dyDescent="0.2">
      <c r="A4" s="62" t="s">
        <v>18</v>
      </c>
      <c r="B4" s="62"/>
      <c r="C4" s="62"/>
      <c r="D4" s="35">
        <v>35</v>
      </c>
      <c r="E4" s="35">
        <v>30</v>
      </c>
      <c r="F4" s="35">
        <v>16</v>
      </c>
      <c r="G4" s="35">
        <v>4</v>
      </c>
      <c r="H4" s="35">
        <v>8</v>
      </c>
      <c r="I4" s="23">
        <f t="shared" ref="I4:I10" si="0">SUM(D4:H4)</f>
        <v>93</v>
      </c>
    </row>
    <row r="5" spans="1:17" x14ac:dyDescent="0.2">
      <c r="A5" s="60" t="s">
        <v>19</v>
      </c>
      <c r="B5" s="60"/>
      <c r="C5" s="60"/>
      <c r="D5" s="35">
        <v>21</v>
      </c>
      <c r="E5" s="35">
        <v>18</v>
      </c>
      <c r="F5" s="35">
        <v>16</v>
      </c>
      <c r="G5" s="35">
        <v>3</v>
      </c>
      <c r="H5" s="35">
        <v>6</v>
      </c>
      <c r="I5" s="23">
        <f t="shared" si="0"/>
        <v>64</v>
      </c>
    </row>
    <row r="6" spans="1:17" x14ac:dyDescent="0.2">
      <c r="A6" s="60" t="s">
        <v>20</v>
      </c>
      <c r="B6" s="60"/>
      <c r="C6" s="60"/>
      <c r="D6" s="35">
        <v>28</v>
      </c>
      <c r="E6" s="35">
        <v>18</v>
      </c>
      <c r="F6" s="35">
        <v>16</v>
      </c>
      <c r="G6" s="35">
        <v>3</v>
      </c>
      <c r="H6" s="35">
        <v>8</v>
      </c>
      <c r="I6" s="23">
        <f t="shared" si="0"/>
        <v>73</v>
      </c>
    </row>
    <row r="7" spans="1:17" x14ac:dyDescent="0.2">
      <c r="A7" s="60" t="s">
        <v>21</v>
      </c>
      <c r="B7" s="60"/>
      <c r="C7" s="60"/>
      <c r="D7" s="35">
        <v>28</v>
      </c>
      <c r="E7" s="35">
        <v>30</v>
      </c>
      <c r="F7" s="35">
        <v>16</v>
      </c>
      <c r="G7" s="35">
        <v>4</v>
      </c>
      <c r="H7" s="35">
        <v>8</v>
      </c>
      <c r="I7" s="23">
        <f t="shared" si="0"/>
        <v>86</v>
      </c>
    </row>
    <row r="8" spans="1:17" x14ac:dyDescent="0.2">
      <c r="A8" s="60" t="s">
        <v>22</v>
      </c>
      <c r="B8" s="60"/>
      <c r="C8" s="60"/>
      <c r="D8" s="35">
        <v>35</v>
      </c>
      <c r="E8" s="35">
        <v>24</v>
      </c>
      <c r="F8" s="35">
        <v>16</v>
      </c>
      <c r="G8" s="35">
        <v>5</v>
      </c>
      <c r="H8" s="35">
        <v>8</v>
      </c>
      <c r="I8" s="23">
        <f t="shared" si="0"/>
        <v>88</v>
      </c>
    </row>
    <row r="9" spans="1:17" x14ac:dyDescent="0.2">
      <c r="A9" s="60" t="s">
        <v>23</v>
      </c>
      <c r="B9" s="60"/>
      <c r="C9" s="60"/>
      <c r="D9" s="35">
        <v>28</v>
      </c>
      <c r="E9" s="35">
        <v>24</v>
      </c>
      <c r="F9" s="35">
        <v>16</v>
      </c>
      <c r="G9" s="35">
        <v>3</v>
      </c>
      <c r="H9" s="35">
        <v>8</v>
      </c>
      <c r="I9" s="23">
        <f t="shared" si="0"/>
        <v>79</v>
      </c>
    </row>
    <row r="10" spans="1:17" x14ac:dyDescent="0.2">
      <c r="A10" s="60" t="s">
        <v>24</v>
      </c>
      <c r="B10" s="60"/>
      <c r="C10" s="60"/>
      <c r="D10" s="35">
        <v>28</v>
      </c>
      <c r="E10" s="35">
        <v>24</v>
      </c>
      <c r="F10" s="35">
        <v>16</v>
      </c>
      <c r="G10" s="35">
        <v>2</v>
      </c>
      <c r="H10" s="35">
        <v>6</v>
      </c>
      <c r="I10" s="23">
        <f t="shared" si="0"/>
        <v>76</v>
      </c>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
  <sheetViews>
    <sheetView workbookViewId="0">
      <selection activeCell="G18" sqref="G18"/>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61"/>
      <c r="B3" s="61"/>
      <c r="C3" s="61"/>
      <c r="D3" s="15" t="s">
        <v>6</v>
      </c>
      <c r="E3" s="15" t="s">
        <v>7</v>
      </c>
      <c r="F3" s="15" t="s">
        <v>8</v>
      </c>
      <c r="G3" s="15" t="s">
        <v>9</v>
      </c>
      <c r="H3" s="15" t="s">
        <v>10</v>
      </c>
      <c r="I3" s="16" t="s">
        <v>16</v>
      </c>
      <c r="J3" s="2"/>
      <c r="K3" s="2"/>
      <c r="L3" s="2"/>
      <c r="M3" s="2"/>
      <c r="N3" s="2"/>
      <c r="O3" s="2"/>
      <c r="P3" s="2"/>
      <c r="Q3" s="2"/>
    </row>
    <row r="4" spans="1:17" x14ac:dyDescent="0.2">
      <c r="A4" s="62" t="s">
        <v>18</v>
      </c>
      <c r="B4" s="62"/>
      <c r="C4" s="62"/>
      <c r="D4" s="36">
        <v>35</v>
      </c>
      <c r="E4" s="36">
        <v>30</v>
      </c>
      <c r="F4" s="36">
        <v>20</v>
      </c>
      <c r="G4" s="36">
        <v>5</v>
      </c>
      <c r="H4" s="36">
        <v>9.4</v>
      </c>
      <c r="I4" s="23">
        <f t="shared" ref="I4:I10" si="0">SUM(D4:H4)</f>
        <v>99.4</v>
      </c>
    </row>
    <row r="5" spans="1:17" x14ac:dyDescent="0.2">
      <c r="A5" s="60" t="s">
        <v>19</v>
      </c>
      <c r="B5" s="60"/>
      <c r="C5" s="60"/>
      <c r="D5" s="36">
        <v>24.5</v>
      </c>
      <c r="E5" s="36">
        <v>22.200000000000003</v>
      </c>
      <c r="F5" s="36">
        <v>13.6</v>
      </c>
      <c r="G5" s="36">
        <v>3.4</v>
      </c>
      <c r="H5" s="36">
        <v>6.6</v>
      </c>
      <c r="I5" s="23">
        <f t="shared" si="0"/>
        <v>70.3</v>
      </c>
    </row>
    <row r="6" spans="1:17" x14ac:dyDescent="0.2">
      <c r="A6" s="60" t="s">
        <v>20</v>
      </c>
      <c r="B6" s="60"/>
      <c r="C6" s="60"/>
      <c r="D6" s="36">
        <v>27.3</v>
      </c>
      <c r="E6" s="36">
        <v>22.200000000000003</v>
      </c>
      <c r="F6" s="36">
        <v>16</v>
      </c>
      <c r="G6" s="36">
        <v>3.8</v>
      </c>
      <c r="H6" s="36">
        <v>7.6</v>
      </c>
      <c r="I6" s="23">
        <f t="shared" si="0"/>
        <v>76.899999999999991</v>
      </c>
    </row>
    <row r="7" spans="1:17" x14ac:dyDescent="0.2">
      <c r="A7" s="60" t="s">
        <v>21</v>
      </c>
      <c r="B7" s="60"/>
      <c r="C7" s="60"/>
      <c r="D7" s="36">
        <v>21</v>
      </c>
      <c r="E7" s="36">
        <v>18</v>
      </c>
      <c r="F7" s="36">
        <v>12.4</v>
      </c>
      <c r="G7" s="36">
        <v>3</v>
      </c>
      <c r="H7" s="36">
        <v>6</v>
      </c>
      <c r="I7" s="23">
        <f t="shared" si="0"/>
        <v>60.4</v>
      </c>
    </row>
    <row r="8" spans="1:17" x14ac:dyDescent="0.2">
      <c r="A8" s="60" t="s">
        <v>22</v>
      </c>
      <c r="B8" s="60"/>
      <c r="C8" s="60"/>
      <c r="D8" s="36">
        <v>34.300000000000004</v>
      </c>
      <c r="E8" s="36">
        <v>28.799999999999997</v>
      </c>
      <c r="F8" s="36">
        <v>19.600000000000001</v>
      </c>
      <c r="G8" s="36">
        <v>4.2</v>
      </c>
      <c r="H8" s="36">
        <v>8.1999999999999993</v>
      </c>
      <c r="I8" s="23">
        <f t="shared" si="0"/>
        <v>95.100000000000009</v>
      </c>
    </row>
    <row r="9" spans="1:17" x14ac:dyDescent="0.2">
      <c r="A9" s="60" t="s">
        <v>23</v>
      </c>
      <c r="B9" s="60"/>
      <c r="C9" s="60"/>
      <c r="D9" s="36">
        <v>26.599999999999998</v>
      </c>
      <c r="E9" s="36">
        <v>23.4</v>
      </c>
      <c r="F9" s="36">
        <v>13.6</v>
      </c>
      <c r="G9" s="36">
        <v>3.7</v>
      </c>
      <c r="H9" s="36">
        <v>7.8</v>
      </c>
      <c r="I9" s="23">
        <f t="shared" si="0"/>
        <v>75.099999999999994</v>
      </c>
    </row>
    <row r="10" spans="1:17" x14ac:dyDescent="0.2">
      <c r="A10" s="60" t="s">
        <v>24</v>
      </c>
      <c r="B10" s="60"/>
      <c r="C10" s="60"/>
      <c r="D10" s="36">
        <v>35</v>
      </c>
      <c r="E10" s="36">
        <v>30</v>
      </c>
      <c r="F10" s="36">
        <v>20</v>
      </c>
      <c r="G10" s="36">
        <v>5</v>
      </c>
      <c r="H10" s="36">
        <v>10</v>
      </c>
      <c r="I10" s="23">
        <f t="shared" si="0"/>
        <v>100</v>
      </c>
    </row>
  </sheetData>
  <mergeCells count="8">
    <mergeCell ref="A8:C8"/>
    <mergeCell ref="A9:C9"/>
    <mergeCell ref="A10:C10"/>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
  <sheetViews>
    <sheetView tabSelected="1" workbookViewId="0">
      <selection activeCell="R16" sqref="R16"/>
    </sheetView>
  </sheetViews>
  <sheetFormatPr defaultColWidth="9.140625" defaultRowHeight="15" x14ac:dyDescent="0.2"/>
  <cols>
    <col min="1" max="1" width="33" style="7" customWidth="1"/>
    <col min="2" max="5" width="7" style="7" bestFit="1" customWidth="1"/>
    <col min="6" max="6" width="8.28515625" style="7" bestFit="1" customWidth="1"/>
    <col min="7" max="7" width="8.28515625" style="7" customWidth="1"/>
    <col min="8" max="11" width="4.140625" style="7" bestFit="1" customWidth="1"/>
    <col min="12" max="12" width="4.140625" style="7" customWidth="1"/>
    <col min="13" max="13" width="7.140625" style="7" bestFit="1" customWidth="1"/>
    <col min="14" max="16384" width="9.140625" style="7"/>
  </cols>
  <sheetData>
    <row r="1" spans="1:14" ht="15.75" x14ac:dyDescent="0.25">
      <c r="A1" s="5" t="s">
        <v>11</v>
      </c>
      <c r="B1" s="6"/>
      <c r="C1" s="5"/>
      <c r="D1" s="5"/>
      <c r="E1" s="5"/>
      <c r="F1" s="5"/>
    </row>
    <row r="2" spans="1:14" ht="6" customHeight="1" x14ac:dyDescent="0.25">
      <c r="A2" s="5"/>
      <c r="B2" s="6"/>
      <c r="C2" s="5"/>
      <c r="D2" s="5"/>
      <c r="E2" s="5"/>
      <c r="F2" s="5"/>
    </row>
    <row r="3" spans="1:14" ht="15.75" x14ac:dyDescent="0.25">
      <c r="A3" s="63" t="s">
        <v>17</v>
      </c>
      <c r="B3" s="63"/>
      <c r="C3" s="63"/>
      <c r="D3" s="63"/>
      <c r="E3" s="63"/>
      <c r="F3" s="63"/>
    </row>
    <row r="4" spans="1:14" x14ac:dyDescent="0.2">
      <c r="A4" s="6"/>
      <c r="B4" s="6"/>
      <c r="C4" s="6"/>
      <c r="D4" s="6"/>
      <c r="E4" s="6"/>
      <c r="F4" s="6"/>
    </row>
    <row r="5" spans="1:14" ht="15.75" x14ac:dyDescent="0.25">
      <c r="F5" s="19"/>
      <c r="G5" s="18"/>
      <c r="H5" s="8"/>
      <c r="M5" s="64" t="s">
        <v>14</v>
      </c>
      <c r="N5" s="64"/>
    </row>
    <row r="6" spans="1:14" s="11" customFormat="1" ht="135" customHeight="1" x14ac:dyDescent="0.2">
      <c r="A6" s="9"/>
      <c r="B6" s="10" t="s">
        <v>1</v>
      </c>
      <c r="C6" s="10" t="s">
        <v>2</v>
      </c>
      <c r="D6" s="10" t="s">
        <v>3</v>
      </c>
      <c r="E6" s="10" t="s">
        <v>4</v>
      </c>
      <c r="F6" s="10" t="s">
        <v>5</v>
      </c>
      <c r="G6" s="7"/>
      <c r="H6" s="10" t="str">
        <f>B6</f>
        <v>Evaluator 1</v>
      </c>
      <c r="I6" s="10" t="str">
        <f>C6</f>
        <v>Evaluator 2</v>
      </c>
      <c r="J6" s="10" t="str">
        <f>D6</f>
        <v>Evaluator 3</v>
      </c>
      <c r="K6" s="10" t="str">
        <f>E6</f>
        <v>Evaluator 4</v>
      </c>
      <c r="L6" s="10" t="str">
        <f>F6</f>
        <v>Evaluator 5</v>
      </c>
      <c r="M6" s="21" t="s">
        <v>15</v>
      </c>
      <c r="N6" s="17" t="s">
        <v>13</v>
      </c>
    </row>
    <row r="7" spans="1:14" s="28" customFormat="1" ht="16.5" customHeight="1" x14ac:dyDescent="0.2">
      <c r="A7" s="30" t="str">
        <f>'1'!A4:C4</f>
        <v>Cobb Fendley</v>
      </c>
      <c r="B7" s="27">
        <f>'1'!I4</f>
        <v>89.7</v>
      </c>
      <c r="C7" s="27">
        <f>'2'!I4</f>
        <v>75.400000000000006</v>
      </c>
      <c r="D7" s="27">
        <f>'3'!I4</f>
        <v>88</v>
      </c>
      <c r="E7" s="27">
        <f>'4'!I4</f>
        <v>93</v>
      </c>
      <c r="F7" s="27">
        <f>'5'!I4</f>
        <v>99.4</v>
      </c>
      <c r="G7" s="26"/>
      <c r="H7" s="31">
        <f>RANK(B7,$B$7:$B$13,0)</f>
        <v>3</v>
      </c>
      <c r="I7" s="31">
        <f>RANK(C7,$C$7:$C$13,0)</f>
        <v>3</v>
      </c>
      <c r="J7" s="31">
        <f>RANK(D7,$D$7:$D$13,0)</f>
        <v>1</v>
      </c>
      <c r="K7" s="31">
        <f>RANK(E7,$E$7:$E$13,0)</f>
        <v>1</v>
      </c>
      <c r="L7" s="31">
        <f>RANK(F7,$F$7:$F$13,0)</f>
        <v>2</v>
      </c>
      <c r="M7" s="29">
        <f t="shared" ref="M7:M13" si="0">AVERAGE(H7:L7)</f>
        <v>2</v>
      </c>
      <c r="N7" s="29">
        <f t="shared" ref="N7:N13" si="1">RANK(M7,$M$7:$M$13,1)</f>
        <v>1</v>
      </c>
    </row>
    <row r="8" spans="1:14" ht="16.5" customHeight="1" x14ac:dyDescent="0.2">
      <c r="A8" s="13" t="str">
        <f>'1'!A5:C5</f>
        <v>Fitz &amp; Shipman</v>
      </c>
      <c r="B8" s="24">
        <f>'1'!I5</f>
        <v>79.299999999999983</v>
      </c>
      <c r="C8" s="24">
        <f>'2'!I5</f>
        <v>62.8</v>
      </c>
      <c r="D8" s="24">
        <f>'3'!I5</f>
        <v>67.800000000000011</v>
      </c>
      <c r="E8" s="24">
        <f>'4'!I5</f>
        <v>64</v>
      </c>
      <c r="F8" s="24">
        <f>'5'!I5</f>
        <v>70.3</v>
      </c>
      <c r="G8" s="20"/>
      <c r="H8" s="12">
        <f>RANK(B8,$B$7:$B$13,0)</f>
        <v>5</v>
      </c>
      <c r="I8" s="12">
        <f>RANK(C8,$C$7:$C$13,0)</f>
        <v>6</v>
      </c>
      <c r="J8" s="12">
        <f>RANK(D8,$D$7:$D$13,0)</f>
        <v>7</v>
      </c>
      <c r="K8" s="12">
        <f>RANK(E8,$E$7:$E$13,0)</f>
        <v>7</v>
      </c>
      <c r="L8" s="12">
        <f>RANK(F8,$F$7:$F$13,0)</f>
        <v>6</v>
      </c>
      <c r="M8" s="22">
        <f t="shared" si="0"/>
        <v>6.2</v>
      </c>
      <c r="N8" s="22">
        <f t="shared" si="1"/>
        <v>7</v>
      </c>
    </row>
    <row r="9" spans="1:14" ht="16.5" customHeight="1" x14ac:dyDescent="0.2">
      <c r="A9" s="13" t="str">
        <f>'1'!A6:C6</f>
        <v>KCI</v>
      </c>
      <c r="B9" s="24">
        <f>'1'!I6</f>
        <v>79.5</v>
      </c>
      <c r="C9" s="24">
        <f>'2'!I6</f>
        <v>57.3</v>
      </c>
      <c r="D9" s="24">
        <f>'3'!I6</f>
        <v>76.899999999999991</v>
      </c>
      <c r="E9" s="24">
        <f>'4'!I6</f>
        <v>73</v>
      </c>
      <c r="F9" s="24">
        <f>'5'!I6</f>
        <v>76.899999999999991</v>
      </c>
      <c r="G9" s="20"/>
      <c r="H9" s="12">
        <f>RANK(B9,$B$7:$B$13,0)</f>
        <v>4</v>
      </c>
      <c r="I9" s="12">
        <f>RANK(C9,$C$7:$C$13,0)</f>
        <v>7</v>
      </c>
      <c r="J9" s="12">
        <f>RANK(D9,$D$7:$D$13,0)</f>
        <v>5</v>
      </c>
      <c r="K9" s="12">
        <f>RANK(E9,$E$7:$E$13,0)</f>
        <v>6</v>
      </c>
      <c r="L9" s="12">
        <f>RANK(F9,$F$7:$F$13,0)</f>
        <v>4</v>
      </c>
      <c r="M9" s="22">
        <f t="shared" si="0"/>
        <v>5.2</v>
      </c>
      <c r="N9" s="22">
        <f t="shared" si="1"/>
        <v>6</v>
      </c>
    </row>
    <row r="10" spans="1:14" s="28" customFormat="1" x14ac:dyDescent="0.2">
      <c r="A10" s="30" t="str">
        <f>'1'!A7:C7</f>
        <v>Landtech</v>
      </c>
      <c r="B10" s="27">
        <f>'1'!I7</f>
        <v>91.399999999999991</v>
      </c>
      <c r="C10" s="27">
        <f>'2'!I7</f>
        <v>76.600000000000009</v>
      </c>
      <c r="D10" s="27">
        <f>'3'!I7</f>
        <v>82.100000000000009</v>
      </c>
      <c r="E10" s="27">
        <f>'4'!I7</f>
        <v>86</v>
      </c>
      <c r="F10" s="27">
        <f>'5'!I7</f>
        <v>60.4</v>
      </c>
      <c r="G10" s="26"/>
      <c r="H10" s="31">
        <f>RANK(B10,$B$7:$B$13,0)</f>
        <v>1</v>
      </c>
      <c r="I10" s="31">
        <f>RANK(C10,$C$7:$C$13,0)</f>
        <v>2</v>
      </c>
      <c r="J10" s="31">
        <f>RANK(D10,$D$7:$D$13,0)</f>
        <v>2</v>
      </c>
      <c r="K10" s="31">
        <f>RANK(E10,$E$7:$E$13,0)</f>
        <v>3</v>
      </c>
      <c r="L10" s="31">
        <f>RANK(F10,$F$7:$F$13,0)</f>
        <v>7</v>
      </c>
      <c r="M10" s="29">
        <f t="shared" si="0"/>
        <v>3</v>
      </c>
      <c r="N10" s="29">
        <f t="shared" si="1"/>
        <v>3</v>
      </c>
    </row>
    <row r="11" spans="1:14" x14ac:dyDescent="0.2">
      <c r="A11" s="13" t="str">
        <f>'1'!A8:C8</f>
        <v>LJA</v>
      </c>
      <c r="B11" s="24">
        <f>'1'!I8</f>
        <v>76.7</v>
      </c>
      <c r="C11" s="24">
        <f>'2'!I8</f>
        <v>63</v>
      </c>
      <c r="D11" s="24">
        <f>'3'!I8</f>
        <v>78.5</v>
      </c>
      <c r="E11" s="24">
        <f>'4'!I8</f>
        <v>88</v>
      </c>
      <c r="F11" s="24">
        <f>'5'!I8</f>
        <v>95.100000000000009</v>
      </c>
      <c r="G11" s="20"/>
      <c r="H11" s="12">
        <f>RANK(B11,$B$7:$B$13,0)</f>
        <v>7</v>
      </c>
      <c r="I11" s="12">
        <f>RANK(C11,$C$7:$C$13,0)</f>
        <v>5</v>
      </c>
      <c r="J11" s="12">
        <f>RANK(D11,$D$7:$D$13,0)</f>
        <v>3</v>
      </c>
      <c r="K11" s="12">
        <f>RANK(E11,$E$7:$E$13,0)</f>
        <v>2</v>
      </c>
      <c r="L11" s="12">
        <f>RANK(F11,$F$7:$F$13,0)</f>
        <v>3</v>
      </c>
      <c r="M11" s="22">
        <f t="shared" si="0"/>
        <v>4</v>
      </c>
      <c r="N11" s="22">
        <f t="shared" si="1"/>
        <v>4</v>
      </c>
    </row>
    <row r="12" spans="1:14" x14ac:dyDescent="0.2">
      <c r="A12" s="13" t="str">
        <f>'1'!A9:C9</f>
        <v>MBCO</v>
      </c>
      <c r="B12" s="24">
        <f>'1'!I9</f>
        <v>77.199999999999989</v>
      </c>
      <c r="C12" s="24">
        <f>'2'!I9</f>
        <v>69.7</v>
      </c>
      <c r="D12" s="24">
        <f>'3'!I9</f>
        <v>72</v>
      </c>
      <c r="E12" s="24">
        <f>'4'!I9</f>
        <v>79</v>
      </c>
      <c r="F12" s="24">
        <f>'5'!I9</f>
        <v>75.099999999999994</v>
      </c>
      <c r="G12" s="20"/>
      <c r="H12" s="12">
        <f>RANK(B12,$B$7:$B$13,0)</f>
        <v>6</v>
      </c>
      <c r="I12" s="12">
        <f>RANK(C12,$C$7:$C$13,0)</f>
        <v>4</v>
      </c>
      <c r="J12" s="12">
        <f>RANK(D12,$D$7:$D$13,0)</f>
        <v>6</v>
      </c>
      <c r="K12" s="12">
        <f>RANK(E12,$E$7:$E$13,0)</f>
        <v>4</v>
      </c>
      <c r="L12" s="12">
        <f>RANK(F12,$F$7:$F$13,0)</f>
        <v>5</v>
      </c>
      <c r="M12" s="22">
        <f t="shared" si="0"/>
        <v>5</v>
      </c>
      <c r="N12" s="22">
        <f t="shared" si="1"/>
        <v>5</v>
      </c>
    </row>
    <row r="13" spans="1:14" s="28" customFormat="1" x14ac:dyDescent="0.2">
      <c r="A13" s="30" t="str">
        <f>'1'!A10:C10</f>
        <v>Miller Survey</v>
      </c>
      <c r="B13" s="27">
        <f>'1'!I10</f>
        <v>91</v>
      </c>
      <c r="C13" s="27">
        <f>'2'!I10</f>
        <v>87.399999999999991</v>
      </c>
      <c r="D13" s="27">
        <f>'3'!I10</f>
        <v>77.900000000000006</v>
      </c>
      <c r="E13" s="27">
        <f>'4'!I10</f>
        <v>76</v>
      </c>
      <c r="F13" s="27">
        <f>'5'!I10</f>
        <v>100</v>
      </c>
      <c r="G13" s="26"/>
      <c r="H13" s="31">
        <f>RANK(B13,$B$7:$B$13,0)</f>
        <v>2</v>
      </c>
      <c r="I13" s="31">
        <f>RANK(C13,$C$7:$C$13,0)</f>
        <v>1</v>
      </c>
      <c r="J13" s="31">
        <f>RANK(D13,$D$7:$D$13,0)</f>
        <v>4</v>
      </c>
      <c r="K13" s="31">
        <f>RANK(E13,$E$7:$E$13,0)</f>
        <v>5</v>
      </c>
      <c r="L13" s="31">
        <f>RANK(F13,$F$7:$F$13,0)</f>
        <v>1</v>
      </c>
      <c r="M13" s="29">
        <f t="shared" si="0"/>
        <v>2.6</v>
      </c>
      <c r="N13" s="29">
        <f t="shared" si="1"/>
        <v>2</v>
      </c>
    </row>
    <row r="14" spans="1:14" x14ac:dyDescent="0.2">
      <c r="A14" s="13"/>
      <c r="B14" s="24"/>
      <c r="C14" s="24"/>
      <c r="D14" s="24"/>
      <c r="E14" s="24"/>
      <c r="F14" s="24"/>
      <c r="G14" s="20"/>
      <c r="H14" s="12"/>
      <c r="I14" s="12"/>
      <c r="J14" s="12"/>
      <c r="K14" s="12"/>
      <c r="L14" s="12"/>
      <c r="M14" s="22"/>
      <c r="N14" s="22"/>
    </row>
    <row r="15" spans="1:14" x14ac:dyDescent="0.2">
      <c r="G15" s="25"/>
    </row>
    <row r="16" spans="1:14" x14ac:dyDescent="0.2">
      <c r="G16" s="25"/>
    </row>
    <row r="18" spans="1:1" x14ac:dyDescent="0.2">
      <c r="A18" s="14" t="s">
        <v>12</v>
      </c>
    </row>
  </sheetData>
  <mergeCells count="2">
    <mergeCell ref="A3:F3"/>
    <mergeCell ref="M5:N5"/>
  </mergeCells>
  <pageMargins left="0.24" right="0.3" top="1" bottom="1" header="0.5" footer="0.5"/>
  <pageSetup scale="95" orientation="landscape" horizontalDpi="1200" verticalDpi="1200" r:id="rId1"/>
  <headerFooter alignWithMargins="0"/>
  <ignoredErrors>
    <ignoredError sqref="C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A22C-224E-4D30-9D8A-97C19AA72093}">
  <dimension ref="A1:P50"/>
  <sheetViews>
    <sheetView zoomScaleNormal="100" workbookViewId="0">
      <selection activeCell="H37" sqref="H37"/>
    </sheetView>
  </sheetViews>
  <sheetFormatPr defaultRowHeight="12.75" x14ac:dyDescent="0.2"/>
  <cols>
    <col min="1" max="1" width="31" style="38" customWidth="1"/>
    <col min="2" max="16" width="9.5703125" style="38" customWidth="1"/>
    <col min="17" max="16384" width="9.140625" style="38"/>
  </cols>
  <sheetData>
    <row r="1" spans="1:16" ht="15.75" customHeight="1" x14ac:dyDescent="0.25">
      <c r="A1" s="82" t="s">
        <v>25</v>
      </c>
      <c r="B1" s="82"/>
      <c r="C1" s="82"/>
      <c r="D1" s="82"/>
      <c r="E1" s="82"/>
      <c r="F1" s="82"/>
      <c r="G1" s="82"/>
      <c r="H1" s="82"/>
      <c r="I1" s="82"/>
      <c r="J1" s="37"/>
    </row>
    <row r="2" spans="1:16" ht="15.75" x14ac:dyDescent="0.25">
      <c r="A2" s="83" t="s">
        <v>17</v>
      </c>
      <c r="B2" s="83"/>
      <c r="C2" s="83"/>
      <c r="D2" s="83"/>
      <c r="E2" s="83"/>
      <c r="F2" s="83"/>
      <c r="G2" s="83"/>
      <c r="H2" s="83"/>
      <c r="I2" s="83"/>
      <c r="J2" s="39"/>
    </row>
    <row r="3" spans="1:16" x14ac:dyDescent="0.2">
      <c r="A3" s="40" t="s">
        <v>26</v>
      </c>
      <c r="B3" s="84"/>
      <c r="C3" s="85"/>
      <c r="D3" s="86"/>
    </row>
    <row r="4" spans="1:16" ht="15" customHeight="1" x14ac:dyDescent="0.2">
      <c r="A4" s="40" t="s">
        <v>27</v>
      </c>
      <c r="B4" s="87" t="s">
        <v>28</v>
      </c>
      <c r="C4" s="87"/>
      <c r="D4" s="87"/>
      <c r="E4" s="41"/>
    </row>
    <row r="5" spans="1:16" ht="20.25" customHeight="1" x14ac:dyDescent="0.25">
      <c r="A5" s="88" t="s">
        <v>29</v>
      </c>
      <c r="B5" s="88"/>
      <c r="C5" s="42"/>
      <c r="D5" s="42"/>
      <c r="E5" s="42"/>
      <c r="F5" s="42"/>
      <c r="G5" s="42"/>
    </row>
    <row r="6" spans="1:16" ht="27" customHeight="1" x14ac:dyDescent="0.2">
      <c r="A6" s="43"/>
      <c r="B6" s="81" t="s">
        <v>30</v>
      </c>
      <c r="C6" s="81"/>
      <c r="D6" s="81"/>
      <c r="E6" s="81"/>
      <c r="F6" s="81"/>
      <c r="G6" s="81"/>
      <c r="H6" s="81"/>
      <c r="I6" s="81"/>
    </row>
    <row r="7" spans="1:16" ht="20.25" customHeight="1" x14ac:dyDescent="0.25">
      <c r="A7" s="80" t="s">
        <v>31</v>
      </c>
      <c r="B7" s="80"/>
      <c r="C7" s="44"/>
      <c r="D7" s="45"/>
      <c r="E7" s="45"/>
      <c r="F7" s="45"/>
      <c r="G7" s="45"/>
    </row>
    <row r="8" spans="1:16" ht="27" customHeight="1" x14ac:dyDescent="0.2">
      <c r="A8" s="43"/>
      <c r="B8" s="81" t="s">
        <v>32</v>
      </c>
      <c r="C8" s="81"/>
      <c r="D8" s="81"/>
      <c r="E8" s="81"/>
      <c r="F8" s="81"/>
      <c r="G8" s="81"/>
      <c r="H8" s="81"/>
      <c r="I8" s="81"/>
    </row>
    <row r="9" spans="1:16" ht="15" customHeight="1" x14ac:dyDescent="0.2"/>
    <row r="10" spans="1:16" ht="15" customHeight="1" x14ac:dyDescent="0.2"/>
    <row r="11" spans="1:16" ht="11.25" customHeight="1" thickBot="1" x14ac:dyDescent="0.25"/>
    <row r="12" spans="1:16" s="46" customFormat="1" ht="13.5" thickBot="1" x14ac:dyDescent="0.25">
      <c r="B12" s="74" t="s">
        <v>33</v>
      </c>
      <c r="C12" s="75"/>
      <c r="D12" s="76"/>
      <c r="E12" s="74" t="s">
        <v>34</v>
      </c>
      <c r="F12" s="75"/>
      <c r="G12" s="76"/>
      <c r="H12" s="74" t="s">
        <v>35</v>
      </c>
      <c r="I12" s="75"/>
      <c r="J12" s="76"/>
      <c r="K12" s="74" t="s">
        <v>36</v>
      </c>
      <c r="L12" s="75"/>
      <c r="M12" s="76"/>
      <c r="N12" s="74" t="s">
        <v>37</v>
      </c>
      <c r="O12" s="75"/>
      <c r="P12" s="76"/>
    </row>
    <row r="13" spans="1:16" s="46" customFormat="1" ht="48" customHeight="1" x14ac:dyDescent="0.2">
      <c r="B13" s="77" t="s">
        <v>38</v>
      </c>
      <c r="C13" s="78"/>
      <c r="D13" s="79"/>
      <c r="E13" s="77" t="s">
        <v>39</v>
      </c>
      <c r="F13" s="78"/>
      <c r="G13" s="79"/>
      <c r="H13" s="77" t="s">
        <v>40</v>
      </c>
      <c r="I13" s="78"/>
      <c r="J13" s="79"/>
      <c r="K13" s="77" t="s">
        <v>41</v>
      </c>
      <c r="L13" s="78"/>
      <c r="M13" s="79"/>
      <c r="N13" s="77" t="s">
        <v>42</v>
      </c>
      <c r="O13" s="78"/>
      <c r="P13" s="79"/>
    </row>
    <row r="14" spans="1:16" s="48" customFormat="1" ht="11.25" customHeight="1" x14ac:dyDescent="0.2">
      <c r="A14" s="47"/>
      <c r="B14" s="68" t="s">
        <v>43</v>
      </c>
      <c r="C14" s="69"/>
      <c r="D14" s="70"/>
      <c r="E14" s="68" t="s">
        <v>43</v>
      </c>
      <c r="F14" s="69"/>
      <c r="G14" s="70"/>
      <c r="H14" s="68" t="s">
        <v>43</v>
      </c>
      <c r="I14" s="69"/>
      <c r="J14" s="70"/>
      <c r="K14" s="68" t="s">
        <v>43</v>
      </c>
      <c r="L14" s="69"/>
      <c r="M14" s="70"/>
      <c r="N14" s="68" t="s">
        <v>43</v>
      </c>
      <c r="O14" s="69"/>
      <c r="P14" s="70"/>
    </row>
    <row r="15" spans="1:16" s="48" customFormat="1" x14ac:dyDescent="0.2">
      <c r="A15" s="49" t="s">
        <v>18</v>
      </c>
      <c r="B15" s="71"/>
      <c r="C15" s="72"/>
      <c r="D15" s="73"/>
      <c r="E15" s="71"/>
      <c r="F15" s="72"/>
      <c r="G15" s="73"/>
      <c r="H15" s="71"/>
      <c r="I15" s="72"/>
      <c r="J15" s="73"/>
      <c r="K15" s="71"/>
      <c r="L15" s="72"/>
      <c r="M15" s="73"/>
      <c r="N15" s="71"/>
      <c r="O15" s="72"/>
      <c r="P15" s="73"/>
    </row>
    <row r="16" spans="1:16" s="48" customFormat="1" x14ac:dyDescent="0.2">
      <c r="A16" s="50" t="s">
        <v>19</v>
      </c>
      <c r="B16" s="65"/>
      <c r="C16" s="66"/>
      <c r="D16" s="67"/>
      <c r="E16" s="65"/>
      <c r="F16" s="66"/>
      <c r="G16" s="67"/>
      <c r="H16" s="65"/>
      <c r="I16" s="66"/>
      <c r="J16" s="67"/>
      <c r="K16" s="65"/>
      <c r="L16" s="66"/>
      <c r="M16" s="67"/>
      <c r="N16" s="65"/>
      <c r="O16" s="66"/>
      <c r="P16" s="67"/>
    </row>
    <row r="17" spans="1:16" s="48" customFormat="1" x14ac:dyDescent="0.2">
      <c r="A17" s="49" t="s">
        <v>20</v>
      </c>
      <c r="B17" s="65"/>
      <c r="C17" s="66"/>
      <c r="D17" s="67"/>
      <c r="E17" s="65"/>
      <c r="F17" s="66"/>
      <c r="G17" s="67"/>
      <c r="H17" s="65"/>
      <c r="I17" s="66"/>
      <c r="J17" s="67"/>
      <c r="K17" s="65"/>
      <c r="L17" s="66"/>
      <c r="M17" s="67"/>
      <c r="N17" s="65"/>
      <c r="O17" s="66"/>
      <c r="P17" s="67"/>
    </row>
    <row r="18" spans="1:16" s="48" customFormat="1" x14ac:dyDescent="0.2">
      <c r="A18" s="50" t="s">
        <v>21</v>
      </c>
      <c r="B18" s="65"/>
      <c r="C18" s="66"/>
      <c r="D18" s="67"/>
      <c r="E18" s="65"/>
      <c r="F18" s="66"/>
      <c r="G18" s="67"/>
      <c r="H18" s="65"/>
      <c r="I18" s="66"/>
      <c r="J18" s="67"/>
      <c r="K18" s="65"/>
      <c r="L18" s="66"/>
      <c r="M18" s="67"/>
      <c r="N18" s="65"/>
      <c r="O18" s="66"/>
      <c r="P18" s="67"/>
    </row>
    <row r="19" spans="1:16" s="48" customFormat="1" x14ac:dyDescent="0.2">
      <c r="A19" s="49" t="s">
        <v>22</v>
      </c>
      <c r="B19" s="65"/>
      <c r="C19" s="66"/>
      <c r="D19" s="67"/>
      <c r="E19" s="65"/>
      <c r="F19" s="66"/>
      <c r="G19" s="67"/>
      <c r="H19" s="65"/>
      <c r="I19" s="66"/>
      <c r="J19" s="67"/>
      <c r="K19" s="65"/>
      <c r="L19" s="66"/>
      <c r="M19" s="67"/>
      <c r="N19" s="65"/>
      <c r="O19" s="66"/>
      <c r="P19" s="67"/>
    </row>
    <row r="20" spans="1:16" s="48" customFormat="1" x14ac:dyDescent="0.2">
      <c r="A20" s="50" t="s">
        <v>23</v>
      </c>
      <c r="B20" s="65"/>
      <c r="C20" s="66"/>
      <c r="D20" s="67"/>
      <c r="E20" s="65"/>
      <c r="F20" s="66"/>
      <c r="G20" s="67"/>
      <c r="H20" s="65"/>
      <c r="I20" s="66"/>
      <c r="J20" s="67"/>
      <c r="K20" s="65"/>
      <c r="L20" s="66"/>
      <c r="M20" s="67"/>
      <c r="N20" s="65"/>
      <c r="O20" s="66"/>
      <c r="P20" s="67"/>
    </row>
    <row r="21" spans="1:16" s="48" customFormat="1" x14ac:dyDescent="0.2">
      <c r="A21" s="49" t="s">
        <v>24</v>
      </c>
      <c r="B21" s="65"/>
      <c r="C21" s="66"/>
      <c r="D21" s="67"/>
      <c r="E21" s="65"/>
      <c r="F21" s="66"/>
      <c r="G21" s="67"/>
      <c r="H21" s="65"/>
      <c r="I21" s="66"/>
      <c r="J21" s="67"/>
      <c r="K21" s="65"/>
      <c r="L21" s="66"/>
      <c r="M21" s="67"/>
      <c r="N21" s="65"/>
      <c r="O21" s="66"/>
      <c r="P21" s="67"/>
    </row>
    <row r="22" spans="1:16" s="52" customFormat="1" ht="7.5" customHeight="1" x14ac:dyDescent="0.2">
      <c r="A22" s="51"/>
      <c r="B22" s="51"/>
      <c r="C22" s="51"/>
      <c r="D22" s="51"/>
      <c r="E22" s="51"/>
      <c r="F22" s="51"/>
      <c r="G22" s="51"/>
      <c r="H22" s="51"/>
      <c r="I22" s="51"/>
      <c r="J22" s="51"/>
      <c r="K22" s="51"/>
      <c r="L22" s="51"/>
      <c r="M22" s="51"/>
      <c r="N22" s="51"/>
      <c r="O22" s="51"/>
      <c r="P22" s="51"/>
    </row>
    <row r="23" spans="1:16" s="53" customFormat="1" ht="6.75" customHeight="1" x14ac:dyDescent="0.2"/>
    <row r="25" spans="1:16" x14ac:dyDescent="0.2">
      <c r="A25" s="54"/>
      <c r="G25" s="55"/>
      <c r="H25" s="55"/>
    </row>
    <row r="26" spans="1:16" x14ac:dyDescent="0.2">
      <c r="A26" s="56" t="s">
        <v>44</v>
      </c>
      <c r="G26" s="55"/>
      <c r="H26" s="55"/>
      <c r="I26" s="55"/>
      <c r="J26" s="55"/>
    </row>
    <row r="27" spans="1:16" ht="15" x14ac:dyDescent="0.25">
      <c r="A27" s="57"/>
      <c r="B27" s="58"/>
      <c r="G27" s="55"/>
      <c r="H27" s="55"/>
      <c r="J27" s="55"/>
    </row>
    <row r="28" spans="1:16" ht="15" x14ac:dyDescent="0.25">
      <c r="A28" s="57"/>
      <c r="B28" s="58"/>
      <c r="G28" s="55"/>
      <c r="H28" s="55"/>
      <c r="J28" s="55"/>
    </row>
    <row r="29" spans="1:16" ht="15" x14ac:dyDescent="0.25">
      <c r="A29" s="57"/>
      <c r="B29" s="58"/>
      <c r="G29" s="55"/>
      <c r="H29" s="55"/>
      <c r="J29" s="55"/>
    </row>
    <row r="30" spans="1:16" ht="15" x14ac:dyDescent="0.25">
      <c r="A30" s="57"/>
      <c r="B30" s="58"/>
      <c r="G30" s="55"/>
      <c r="H30" s="55"/>
      <c r="J30" s="55"/>
    </row>
    <row r="31" spans="1:16" ht="15" x14ac:dyDescent="0.25">
      <c r="A31" s="57"/>
      <c r="B31" s="58"/>
      <c r="G31" s="55"/>
      <c r="H31" s="55"/>
      <c r="J31" s="55"/>
    </row>
    <row r="32" spans="1:16" x14ac:dyDescent="0.2">
      <c r="I32" s="55"/>
      <c r="J32" s="55"/>
      <c r="K32" s="55"/>
      <c r="L32" s="55"/>
    </row>
    <row r="33" spans="9:13" x14ac:dyDescent="0.2">
      <c r="I33" s="55"/>
      <c r="J33" s="55"/>
      <c r="K33" s="55"/>
      <c r="L33" s="55"/>
      <c r="M33" s="55"/>
    </row>
    <row r="34" spans="9:13" x14ac:dyDescent="0.2">
      <c r="L34" s="55"/>
      <c r="M34" s="55"/>
    </row>
    <row r="35" spans="9:13" x14ac:dyDescent="0.2">
      <c r="L35" s="55"/>
      <c r="M35" s="55"/>
    </row>
    <row r="36" spans="9:13" x14ac:dyDescent="0.2">
      <c r="L36" s="55"/>
      <c r="M36" s="55"/>
    </row>
    <row r="37" spans="9:13" x14ac:dyDescent="0.2">
      <c r="L37" s="55"/>
      <c r="M37" s="55"/>
    </row>
    <row r="50" spans="1:1" x14ac:dyDescent="0.2">
      <c r="A50" s="59" t="s">
        <v>45</v>
      </c>
    </row>
  </sheetData>
  <mergeCells count="58">
    <mergeCell ref="B6:I6"/>
    <mergeCell ref="A1:I1"/>
    <mergeCell ref="A2:I2"/>
    <mergeCell ref="B3:D3"/>
    <mergeCell ref="B4:D4"/>
    <mergeCell ref="A5:B5"/>
    <mergeCell ref="A7:B7"/>
    <mergeCell ref="B8:I8"/>
    <mergeCell ref="B12:D12"/>
    <mergeCell ref="E12:G12"/>
    <mergeCell ref="H12:J12"/>
    <mergeCell ref="N12:P12"/>
    <mergeCell ref="B13:D13"/>
    <mergeCell ref="E13:G13"/>
    <mergeCell ref="H13:J13"/>
    <mergeCell ref="K13:M13"/>
    <mergeCell ref="N13:P13"/>
    <mergeCell ref="K12:M12"/>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 ref="B19:D19"/>
    <mergeCell ref="E19:G19"/>
    <mergeCell ref="H19:J19"/>
    <mergeCell ref="K19:M19"/>
    <mergeCell ref="N19:P19"/>
    <mergeCell ref="B18:D18"/>
    <mergeCell ref="E18:G18"/>
    <mergeCell ref="H18:J18"/>
    <mergeCell ref="K18:M18"/>
    <mergeCell ref="N18:P18"/>
    <mergeCell ref="B21:D21"/>
    <mergeCell ref="E21:G21"/>
    <mergeCell ref="H21:J21"/>
    <mergeCell ref="K21:M21"/>
    <mergeCell ref="N21:P21"/>
    <mergeCell ref="B20:D20"/>
    <mergeCell ref="E20:G20"/>
    <mergeCell ref="H20:J20"/>
    <mergeCell ref="K20:M20"/>
    <mergeCell ref="N20:P2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2023-08-02T13:27:12Z</dcterms:modified>
</cp:coreProperties>
</file>