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3\Formal Solicitation\RFP730-23046 Digital Marketing and Recruitment Services -SELENE CISNEROS\Short-List\"/>
    </mc:Choice>
  </mc:AlternateContent>
  <xr:revisionPtr revIDLastSave="0" documentId="8_{C2FEB0E5-9104-4497-950D-98E6451E6450}" xr6:coauthVersionLast="47" xr6:coauthVersionMax="47" xr10:uidLastSave="{00000000-0000-0000-0000-000000000000}"/>
  <bookViews>
    <workbookView xWindow="2865" yWindow="2055" windowWidth="21600" windowHeight="12735" tabRatio="794" activeTab="9" xr2:uid="{00000000-000D-0000-FFFF-FFFF00000000}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10" r:id="rId5"/>
    <sheet name="Evaluator 6" sheetId="11" r:id="rId6"/>
    <sheet name="Evaluator 7" sheetId="4" r:id="rId7"/>
    <sheet name="Evaluator 8" sheetId="12" r:id="rId8"/>
    <sheet name="Summary" sheetId="1" r:id="rId9"/>
    <sheet name="Evaluation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9" i="1"/>
  <c r="U9" i="1"/>
  <c r="R7" i="1"/>
  <c r="N7" i="1"/>
  <c r="I9" i="1"/>
  <c r="I8" i="1"/>
  <c r="I7" i="1"/>
  <c r="K4" i="4"/>
  <c r="H7" i="1" s="1"/>
  <c r="K5" i="11"/>
  <c r="K6" i="11"/>
  <c r="K4" i="11"/>
  <c r="G7" i="1" s="1"/>
  <c r="K5" i="10"/>
  <c r="K6" i="10"/>
  <c r="F9" i="1" s="1"/>
  <c r="K4" i="10"/>
  <c r="F7" i="1" s="1"/>
  <c r="K5" i="9"/>
  <c r="E8" i="1" s="1"/>
  <c r="K6" i="9"/>
  <c r="E9" i="1" s="1"/>
  <c r="K4" i="9"/>
  <c r="E7" i="1" s="1"/>
  <c r="N8" i="1"/>
  <c r="K5" i="5"/>
  <c r="D8" i="1" s="1"/>
  <c r="K6" i="5"/>
  <c r="D9" i="1" s="1"/>
  <c r="K4" i="5"/>
  <c r="D7" i="1" s="1"/>
  <c r="K5" i="3"/>
  <c r="C8" i="1" s="1"/>
  <c r="K6" i="3"/>
  <c r="K4" i="3"/>
  <c r="K5" i="2"/>
  <c r="B8" i="1" s="1"/>
  <c r="K6" i="2"/>
  <c r="B9" i="1" s="1"/>
  <c r="K4" i="2"/>
  <c r="C7" i="1"/>
  <c r="P8" i="1"/>
  <c r="Q8" i="1" s="1"/>
  <c r="R8" i="1" s="1"/>
  <c r="P9" i="1"/>
  <c r="Q9" i="1" s="1"/>
  <c r="R9" i="1" s="1"/>
  <c r="P7" i="1"/>
  <c r="Q7" i="1" s="1"/>
  <c r="K5" i="12"/>
  <c r="K6" i="12"/>
  <c r="K4" i="12"/>
  <c r="F8" i="1"/>
  <c r="G8" i="1"/>
  <c r="H8" i="1"/>
  <c r="C9" i="1"/>
  <c r="G9" i="1"/>
  <c r="H9" i="1"/>
  <c r="K5" i="4"/>
  <c r="K6" i="4"/>
  <c r="L7" i="1"/>
  <c r="M7" i="1" s="1"/>
  <c r="L9" i="1"/>
  <c r="M9" i="1" s="1"/>
  <c r="L8" i="1"/>
  <c r="M8" i="1" s="1"/>
  <c r="L6" i="1"/>
  <c r="N9" i="1" l="1"/>
  <c r="B7" i="1"/>
  <c r="A8" i="1" l="1"/>
  <c r="A9" i="1"/>
  <c r="A7" i="1"/>
  <c r="T8" i="1" l="1"/>
  <c r="U8" i="1" s="1"/>
  <c r="U7" i="1" l="1"/>
  <c r="J8" i="1"/>
  <c r="J9" i="1"/>
  <c r="J7" i="1"/>
</calcChain>
</file>

<file path=xl/sharedStrings.xml><?xml version="1.0" encoding="utf-8"?>
<sst xmlns="http://schemas.openxmlformats.org/spreadsheetml/2006/main" count="151" uniqueCount="56">
  <si>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</si>
  <si>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</si>
  <si>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</si>
  <si>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</si>
  <si>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</si>
  <si>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</si>
  <si>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</si>
  <si>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</si>
  <si>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</si>
  <si>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Criteria 1</t>
  </si>
  <si>
    <t>Criteria 2</t>
  </si>
  <si>
    <t>Criteria 3</t>
  </si>
  <si>
    <t>Criteria 4</t>
  </si>
  <si>
    <t>Criteria 5</t>
  </si>
  <si>
    <t>Criteria 6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</si>
  <si>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</si>
  <si>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</si>
  <si>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</si>
  <si>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</si>
  <si>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</si>
  <si>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</si>
  <si>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</si>
  <si>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</si>
  <si>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</si>
  <si>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</si>
  <si>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updated 11/17</t>
  </si>
  <si>
    <t>Criteria 7</t>
  </si>
  <si>
    <t>EAB Global</t>
  </si>
  <si>
    <t>eCity Interactive</t>
  </si>
  <si>
    <t>Education Dynamics</t>
  </si>
  <si>
    <t xml:space="preserve">Non-Tech Score </t>
  </si>
  <si>
    <t>HUB</t>
  </si>
  <si>
    <t>RFP730-23046 Digital Marketing and Recruitment Services - Shortlist</t>
  </si>
  <si>
    <t>University of Houston Evaluation Matrix $1 Million+</t>
  </si>
  <si>
    <t>RFP730-23046 Digital Marketing and Recruitment Services for C.T. Bauer College of Business Programs- Shortlist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</si>
  <si>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</si>
  <si>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</si>
  <si>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</si>
  <si>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</si>
  <si>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</si>
  <si>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</si>
  <si>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</si>
  <si>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</si>
  <si>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</si>
  <si>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 Criteria 6</t>
  </si>
  <si>
    <t xml:space="preserve"> Criteria 7</t>
  </si>
  <si>
    <t>Clarity about the technical functionality of product and services</t>
  </si>
  <si>
    <t>Degree to which vendor's proposed work adds value to the college/differentiates from existing in-house resources and staff</t>
  </si>
  <si>
    <t>Ability to clearly communicate ROI</t>
  </si>
  <si>
    <t>Ability to collaborate effectively with faculty and staff unit heads and college leadership</t>
  </si>
  <si>
    <t>Comprehensiveness of topics covered</t>
  </si>
  <si>
    <t>Points (1-5)</t>
  </si>
  <si>
    <t xml:space="preserve">Committee Members: </t>
  </si>
  <si>
    <t>Updated: 10/19</t>
  </si>
  <si>
    <t>Cost **From original proposal, Project Manager has evaluated the cost**</t>
  </si>
  <si>
    <r>
      <t xml:space="preserve">Respondent’s Past HUB/MBE/WBE Goal Attainment and Quality of Procedures for UHS HUB Goal Attainment on this Project </t>
    </r>
    <r>
      <rPr>
        <b/>
        <sz val="8"/>
        <color rgb="FFFF0000"/>
        <rFont val="Arial"/>
        <family val="2"/>
      </rPr>
      <t>**Only HUB will score HB criteria**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</si>
</sst>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2" borderId="1" applyNumberFormat="0" applyFont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14" fillId="2" borderId="1" applyNumberFormat="0" applyFont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4" borderId="0" applyNumberFormat="0" applyBorder="0" applyAlignment="0" applyProtection="0"/>
    <xf numFmtId="0" fontId="18" fillId="21" borderId="2" applyNumberFormat="0" applyAlignment="0" applyProtection="0"/>
    <xf numFmtId="0" fontId="19" fillId="22" borderId="3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2" applyNumberFormat="0" applyAlignment="0" applyProtection="0"/>
    <xf numFmtId="0" fontId="26" fillId="0" borderId="7" applyNumberFormat="0" applyFill="0" applyAlignment="0" applyProtection="0"/>
    <xf numFmtId="0" fontId="27" fillId="23" borderId="0" applyNumberFormat="0" applyBorder="0" applyAlignment="0" applyProtection="0"/>
    <xf numFmtId="0" fontId="28" fillId="21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2" borderId="1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88">
    <xf numFmtId="0" fontId="0" fillId="0" borderId="0" xfId="0"/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left"/>
    </xf>
    <xf numFmtId="0" fontId="34" fillId="0" borderId="10" xfId="47" applyFont="1" applyBorder="1" applyAlignment="1">
      <alignment horizontal="right"/>
    </xf>
    <xf numFmtId="0" fontId="35" fillId="0" borderId="10" xfId="47" applyFont="1" applyBorder="1" applyAlignment="1">
      <alignment horizontal="right"/>
    </xf>
    <xf numFmtId="0" fontId="36" fillId="0" borderId="10" xfId="47" applyFont="1" applyBorder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left"/>
    </xf>
    <xf numFmtId="0" fontId="37" fillId="25" borderId="0" xfId="0" applyFont="1" applyFill="1"/>
    <xf numFmtId="0" fontId="38" fillId="25" borderId="0" xfId="0" applyFont="1" applyFill="1"/>
    <xf numFmtId="0" fontId="11" fillId="25" borderId="0" xfId="0" applyFont="1" applyFill="1"/>
    <xf numFmtId="0" fontId="12" fillId="25" borderId="0" xfId="0" applyFont="1" applyFill="1"/>
    <xf numFmtId="0" fontId="11" fillId="25" borderId="0" xfId="0" applyFont="1" applyFill="1" applyAlignment="1">
      <alignment horizontal="left" vertical="center"/>
    </xf>
    <xf numFmtId="0" fontId="11" fillId="25" borderId="0" xfId="0" applyFont="1" applyFill="1" applyAlignment="1">
      <alignment horizontal="right" textRotation="90" wrapText="1"/>
    </xf>
    <xf numFmtId="0" fontId="32" fillId="25" borderId="0" xfId="0" applyFont="1" applyFill="1" applyAlignment="1">
      <alignment horizontal="right" textRotation="90" wrapText="1"/>
    </xf>
    <xf numFmtId="0" fontId="11" fillId="25" borderId="0" xfId="0" applyFont="1" applyFill="1" applyAlignment="1">
      <alignment horizontal="center" vertical="center"/>
    </xf>
    <xf numFmtId="4" fontId="12" fillId="25" borderId="11" xfId="0" applyNumberFormat="1" applyFont="1" applyFill="1" applyBorder="1" applyAlignment="1">
      <alignment horizontal="right"/>
    </xf>
    <xf numFmtId="4" fontId="12" fillId="25" borderId="12" xfId="0" applyNumberFormat="1" applyFont="1" applyFill="1" applyBorder="1" applyAlignment="1">
      <alignment horizontal="right"/>
    </xf>
    <xf numFmtId="0" fontId="12" fillId="25" borderId="11" xfId="0" applyFont="1" applyFill="1" applyBorder="1" applyAlignment="1">
      <alignment horizontal="right"/>
    </xf>
    <xf numFmtId="4" fontId="12" fillId="25" borderId="11" xfId="0" applyNumberFormat="1" applyFont="1" applyFill="1" applyBorder="1"/>
    <xf numFmtId="0" fontId="12" fillId="25" borderId="12" xfId="0" applyFont="1" applyFill="1" applyBorder="1" applyAlignment="1">
      <alignment horizontal="right"/>
    </xf>
    <xf numFmtId="0" fontId="12" fillId="25" borderId="11" xfId="0" applyFont="1" applyFill="1" applyBorder="1" applyAlignment="1">
      <alignment horizontal="left"/>
    </xf>
    <xf numFmtId="0" fontId="12" fillId="25" borderId="12" xfId="0" applyFont="1" applyFill="1" applyBorder="1" applyAlignment="1">
      <alignment horizontal="left"/>
    </xf>
    <xf numFmtId="0" fontId="39" fillId="25" borderId="0" xfId="0" applyFont="1" applyFill="1"/>
    <xf numFmtId="0" fontId="32" fillId="24" borderId="14" xfId="0" applyFont="1" applyFill="1" applyBorder="1" applyAlignment="1">
      <alignment horizontal="right" textRotation="90"/>
    </xf>
    <xf numFmtId="0" fontId="33" fillId="24" borderId="13" xfId="0" applyFont="1" applyFill="1" applyBorder="1" applyAlignment="1">
      <alignment horizontal="right"/>
    </xf>
    <xf numFmtId="0" fontId="33" fillId="24" borderId="15" xfId="0" applyFont="1" applyFill="1" applyBorder="1" applyAlignment="1">
      <alignment horizontal="right"/>
    </xf>
    <xf numFmtId="0" fontId="37" fillId="25" borderId="0" xfId="0" applyFont="1" applyFill="1" applyAlignment="1">
      <alignment horizontal="right"/>
    </xf>
    <xf numFmtId="0" fontId="33" fillId="25" borderId="0" xfId="0" applyFont="1" applyFill="1" applyAlignment="1">
      <alignment horizontal="right"/>
    </xf>
    <xf numFmtId="0" fontId="32" fillId="25" borderId="0" xfId="0" applyFont="1" applyFill="1" applyAlignment="1">
      <alignment horizontal="right" textRotation="90"/>
    </xf>
    <xf numFmtId="0" fontId="13" fillId="0" borderId="0" xfId="98"/>
    <xf numFmtId="4" fontId="12" fillId="26" borderId="11" xfId="0" applyNumberFormat="1" applyFont="1" applyFill="1" applyBorder="1" applyAlignment="1">
      <alignment horizontal="right"/>
    </xf>
    <xf numFmtId="0" fontId="33" fillId="26" borderId="13" xfId="0" applyFont="1" applyFill="1" applyBorder="1" applyAlignment="1">
      <alignment horizontal="right"/>
    </xf>
    <xf numFmtId="0" fontId="12" fillId="26" borderId="0" xfId="0" applyFont="1" applyFill="1"/>
    <xf numFmtId="0" fontId="12" fillId="26" borderId="11" xfId="0" applyFont="1" applyFill="1" applyBorder="1" applyAlignment="1">
      <alignment horizontal="right"/>
    </xf>
    <xf numFmtId="0" fontId="33" fillId="26" borderId="0" xfId="0" applyFont="1" applyFill="1" applyAlignment="1">
      <alignment horizontal="right"/>
    </xf>
    <xf numFmtId="4" fontId="12" fillId="26" borderId="11" xfId="0" applyNumberFormat="1" applyFont="1" applyFill="1" applyBorder="1"/>
    <xf numFmtId="0" fontId="12" fillId="26" borderId="12" xfId="0" applyFont="1" applyFill="1" applyBorder="1" applyAlignment="1">
      <alignment horizontal="left"/>
    </xf>
    <xf numFmtId="4" fontId="12" fillId="26" borderId="12" xfId="0" applyNumberFormat="1" applyFont="1" applyFill="1" applyBorder="1" applyAlignment="1">
      <alignment horizontal="right"/>
    </xf>
    <xf numFmtId="0" fontId="33" fillId="26" borderId="15" xfId="0" applyFont="1" applyFill="1" applyBorder="1" applyAlignment="1">
      <alignment horizontal="right"/>
    </xf>
    <xf numFmtId="0" fontId="12" fillId="26" borderId="12" xfId="0" applyFont="1" applyFill="1" applyBorder="1" applyAlignment="1">
      <alignment horizontal="right"/>
    </xf>
    <xf numFmtId="0" fontId="35" fillId="0" borderId="10" xfId="47" applyFont="1" applyBorder="1" applyAlignment="1">
      <alignment horizontal="left"/>
    </xf>
    <xf numFmtId="0" fontId="41" fillId="0" borderId="0" xfId="98" applyFont="1" applyAlignment="1">
      <alignment horizontal="left"/>
    </xf>
    <xf numFmtId="0" fontId="37" fillId="25" borderId="0" xfId="0" applyFont="1" applyFill="1" applyAlignment="1">
      <alignment horizontal="right"/>
    </xf>
    <xf numFmtId="0" fontId="37" fillId="25" borderId="0" xfId="0" applyFont="1" applyFill="1" applyAlignment="1">
      <alignment horizontal="left"/>
    </xf>
    <xf numFmtId="0" fontId="11" fillId="25" borderId="0" xfId="98" applyFont="1" applyFill="1" applyAlignment="1">
      <alignment horizontal="left" wrapText="1"/>
    </xf>
    <xf numFmtId="0" fontId="11" fillId="25" borderId="0" xfId="98" applyFont="1" applyFill="1" applyAlignment="1">
      <alignment wrapText="1"/>
    </xf>
    <xf numFmtId="0" fontId="13" fillId="25" borderId="0" xfId="98" applyFill="1"/>
    <xf numFmtId="0" fontId="11" fillId="0" borderId="0" xfId="98" applyFont="1"/>
    <xf numFmtId="0" fontId="12" fillId="25" borderId="0" xfId="98" applyFont="1" applyFill="1"/>
    <xf numFmtId="0" fontId="45" fillId="25" borderId="0" xfId="0" applyFont="1" applyFill="1" applyAlignment="1">
      <alignment horizontal="left"/>
    </xf>
    <xf numFmtId="0" fontId="13" fillId="26" borderId="0" xfId="0" applyFont="1" applyFill="1" applyAlignment="1">
      <alignment horizontal="center"/>
    </xf>
    <xf numFmtId="164" fontId="42" fillId="0" borderId="0" xfId="0" applyNumberFormat="1" applyFont="1" applyAlignment="1">
      <alignment horizontal="center"/>
    </xf>
    <xf numFmtId="0" fontId="42" fillId="25" borderId="0" xfId="0" applyFont="1" applyFill="1"/>
    <xf numFmtId="0" fontId="46" fillId="25" borderId="0" xfId="102" applyFont="1" applyFill="1"/>
    <xf numFmtId="0" fontId="45" fillId="25" borderId="0" xfId="0" applyFont="1" applyFill="1"/>
    <xf numFmtId="0" fontId="41" fillId="25" borderId="0" xfId="98" applyFont="1" applyFill="1"/>
    <xf numFmtId="0" fontId="44" fillId="25" borderId="0" xfId="102" applyFill="1"/>
    <xf numFmtId="0" fontId="13" fillId="25" borderId="0" xfId="98" applyFill="1" applyAlignment="1">
      <alignment horizontal="center"/>
    </xf>
    <xf numFmtId="0" fontId="41" fillId="27" borderId="16" xfId="98" applyFont="1" applyFill="1" applyBorder="1" applyAlignment="1">
      <alignment horizontal="left"/>
    </xf>
    <xf numFmtId="0" fontId="41" fillId="27" borderId="17" xfId="98" applyFont="1" applyFill="1" applyBorder="1" applyAlignment="1">
      <alignment horizontal="left"/>
    </xf>
    <xf numFmtId="0" fontId="41" fillId="27" borderId="18" xfId="98" applyFont="1" applyFill="1" applyBorder="1" applyAlignment="1">
      <alignment horizontal="left"/>
    </xf>
    <xf numFmtId="0" fontId="47" fillId="25" borderId="16" xfId="98" applyFont="1" applyFill="1" applyBorder="1" applyAlignment="1">
      <alignment horizontal="left" vertical="top" wrapText="1"/>
    </xf>
    <xf numFmtId="0" fontId="39" fillId="25" borderId="17" xfId="98" applyFont="1" applyFill="1" applyBorder="1" applyAlignment="1">
      <alignment horizontal="left" vertical="top" wrapText="1"/>
    </xf>
    <xf numFmtId="0" fontId="39" fillId="25" borderId="18" xfId="98" applyFont="1" applyFill="1" applyBorder="1" applyAlignment="1">
      <alignment horizontal="left" vertical="top" wrapText="1"/>
    </xf>
    <xf numFmtId="0" fontId="39" fillId="25" borderId="16" xfId="98" applyFont="1" applyFill="1" applyBorder="1" applyAlignment="1">
      <alignment horizontal="left" vertical="top" wrapText="1"/>
    </xf>
    <xf numFmtId="0" fontId="48" fillId="25" borderId="0" xfId="98" applyFont="1" applyFill="1" applyAlignment="1">
      <alignment wrapText="1"/>
    </xf>
    <xf numFmtId="0" fontId="48" fillId="24" borderId="19" xfId="98" applyFont="1" applyFill="1" applyBorder="1" applyAlignment="1">
      <alignment horizontal="center" wrapText="1"/>
    </xf>
    <xf numFmtId="0" fontId="48" fillId="24" borderId="20" xfId="98" applyFont="1" applyFill="1" applyBorder="1" applyAlignment="1">
      <alignment horizontal="center" wrapText="1"/>
    </xf>
    <xf numFmtId="0" fontId="48" fillId="24" borderId="21" xfId="98" applyFont="1" applyFill="1" applyBorder="1" applyAlignment="1">
      <alignment horizontal="center" wrapText="1"/>
    </xf>
    <xf numFmtId="0" fontId="48" fillId="25" borderId="0" xfId="98" applyFont="1" applyFill="1" applyAlignment="1">
      <alignment horizontal="center" wrapText="1"/>
    </xf>
    <xf numFmtId="0" fontId="49" fillId="25" borderId="11" xfId="98" applyFont="1" applyFill="1" applyBorder="1" applyAlignment="1">
      <alignment wrapText="1"/>
    </xf>
    <xf numFmtId="0" fontId="13" fillId="26" borderId="13" xfId="98" applyFill="1" applyBorder="1" applyAlignment="1">
      <alignment horizontal="center"/>
    </xf>
    <xf numFmtId="0" fontId="13" fillId="26" borderId="11" xfId="98" applyFill="1" applyBorder="1" applyAlignment="1">
      <alignment horizontal="center"/>
    </xf>
    <xf numFmtId="0" fontId="13" fillId="26" borderId="22" xfId="98" applyFill="1" applyBorder="1" applyAlignment="1">
      <alignment horizontal="center"/>
    </xf>
    <xf numFmtId="0" fontId="49" fillId="25" borderId="12" xfId="98" applyFont="1" applyFill="1" applyBorder="1" applyAlignment="1">
      <alignment wrapText="1"/>
    </xf>
    <xf numFmtId="0" fontId="13" fillId="26" borderId="15" xfId="98" applyFill="1" applyBorder="1" applyAlignment="1">
      <alignment horizontal="center"/>
    </xf>
    <xf numFmtId="0" fontId="13" fillId="26" borderId="12" xfId="98" applyFill="1" applyBorder="1" applyAlignment="1">
      <alignment horizontal="center"/>
    </xf>
    <xf numFmtId="0" fontId="13" fillId="26" borderId="23" xfId="98" applyFill="1" applyBorder="1" applyAlignment="1">
      <alignment horizontal="center"/>
    </xf>
    <xf numFmtId="0" fontId="13" fillId="28" borderId="0" xfId="98" applyFill="1"/>
    <xf numFmtId="0" fontId="13" fillId="28" borderId="24" xfId="98" applyFill="1" applyBorder="1"/>
    <xf numFmtId="0" fontId="13" fillId="25" borderId="10" xfId="98" applyFill="1" applyBorder="1"/>
    <xf numFmtId="0" fontId="50" fillId="25" borderId="0" xfId="98" applyFont="1" applyFill="1"/>
    <xf numFmtId="0" fontId="13" fillId="25" borderId="0" xfId="98" applyFill="1" applyAlignment="1">
      <alignment wrapText="1"/>
    </xf>
    <xf numFmtId="0" fontId="51" fillId="0" borderId="0" xfId="0" applyFont="1" applyAlignment="1">
      <alignment horizontal="left"/>
    </xf>
    <xf numFmtId="0" fontId="49" fillId="25" borderId="0" xfId="98" applyFont="1" applyFill="1"/>
    <xf numFmtId="0" fontId="39" fillId="25" borderId="0" xfId="98" applyFont="1" applyFill="1"/>
  </cellXfs>
  <cellStyles count="10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3" xfId="31" xr:uid="{00000000-0005-0000-0000-000033000000}"/>
    <cellStyle name="Check Cell 2" xfId="74" xr:uid="{00000000-0005-0000-0000-000034000000}"/>
    <cellStyle name="Check Cell 3" xfId="32" xr:uid="{00000000-0005-0000-0000-000035000000}"/>
    <cellStyle name="Currency 2" xfId="1" xr:uid="{00000000-0005-0000-0000-000036000000}"/>
    <cellStyle name="Explanatory Text 2" xfId="75" xr:uid="{00000000-0005-0000-0000-000037000000}"/>
    <cellStyle name="Explanatory Text 3" xfId="33" xr:uid="{00000000-0005-0000-0000-000038000000}"/>
    <cellStyle name="Good 2" xfId="76" xr:uid="{00000000-0005-0000-0000-000039000000}"/>
    <cellStyle name="Good 3" xfId="34" xr:uid="{00000000-0005-0000-0000-00003A000000}"/>
    <cellStyle name="Heading 1 2" xfId="77" xr:uid="{00000000-0005-0000-0000-00003B000000}"/>
    <cellStyle name="Heading 1 3" xfId="35" xr:uid="{00000000-0005-0000-0000-00003C000000}"/>
    <cellStyle name="Heading 2 2" xfId="78" xr:uid="{00000000-0005-0000-0000-00003D000000}"/>
    <cellStyle name="Heading 2 3" xfId="36" xr:uid="{00000000-0005-0000-0000-00003E000000}"/>
    <cellStyle name="Heading 3 2" xfId="79" xr:uid="{00000000-0005-0000-0000-00003F000000}"/>
    <cellStyle name="Heading 3 3" xfId="37" xr:uid="{00000000-0005-0000-0000-000040000000}"/>
    <cellStyle name="Heading 4 2" xfId="80" xr:uid="{00000000-0005-0000-0000-000041000000}"/>
    <cellStyle name="Heading 4 3" xfId="38" xr:uid="{00000000-0005-0000-0000-000042000000}"/>
    <cellStyle name="Hyperlink" xfId="102" builtinId="8"/>
    <cellStyle name="Input 2" xfId="81" xr:uid="{00000000-0005-0000-0000-000043000000}"/>
    <cellStyle name="Input 3" xfId="39" xr:uid="{00000000-0005-0000-0000-000044000000}"/>
    <cellStyle name="Linked Cell 2" xfId="82" xr:uid="{00000000-0005-0000-0000-000045000000}"/>
    <cellStyle name="Linked Cell 3" xfId="40" xr:uid="{00000000-0005-0000-0000-000046000000}"/>
    <cellStyle name="Neutral 2" xfId="83" xr:uid="{00000000-0005-0000-0000-000047000000}"/>
    <cellStyle name="Neutral 3" xfId="41" xr:uid="{00000000-0005-0000-0000-000048000000}"/>
    <cellStyle name="Normal" xfId="0" builtinId="0"/>
    <cellStyle name="Normal 2" xfId="2" xr:uid="{00000000-0005-0000-0000-00004A000000}"/>
    <cellStyle name="Normal 3" xfId="3" xr:uid="{00000000-0005-0000-0000-00004B000000}"/>
    <cellStyle name="Normal 3 2" xfId="88" xr:uid="{00000000-0005-0000-0000-00004C000000}"/>
    <cellStyle name="Normal 4" xfId="4" xr:uid="{00000000-0005-0000-0000-00004D000000}"/>
    <cellStyle name="Normal 4 10" xfId="100" xr:uid="{D2C14647-137A-43AA-AEC4-C93B72C60F5C}"/>
    <cellStyle name="Normal 4 2" xfId="47" xr:uid="{00000000-0005-0000-0000-00004E000000}"/>
    <cellStyle name="Normal 4 3" xfId="90" xr:uid="{00000000-0005-0000-0000-00004F000000}"/>
    <cellStyle name="Normal 4 4" xfId="91" xr:uid="{00000000-0005-0000-0000-000050000000}"/>
    <cellStyle name="Normal 4 5" xfId="92" xr:uid="{00000000-0005-0000-0000-000051000000}"/>
    <cellStyle name="Normal 4 6" xfId="93" xr:uid="{00000000-0005-0000-0000-000052000000}"/>
    <cellStyle name="Normal 4 7" xfId="94" xr:uid="{00000000-0005-0000-0000-000053000000}"/>
    <cellStyle name="Normal 4 8" xfId="95" xr:uid="{00000000-0005-0000-0000-000054000000}"/>
    <cellStyle name="Normal 4 9" xfId="96" xr:uid="{00000000-0005-0000-0000-000055000000}"/>
    <cellStyle name="Normal 5" xfId="98" xr:uid="{3ADAA8E5-076C-48FB-9427-E2176AD7B8D4}"/>
    <cellStyle name="Normal 6" xfId="97" xr:uid="{1E98701A-B460-4F6C-AC48-1425854EDC48}"/>
    <cellStyle name="Note 2" xfId="5" xr:uid="{00000000-0005-0000-0000-000056000000}"/>
    <cellStyle name="Note 3" xfId="89" xr:uid="{00000000-0005-0000-0000-000057000000}"/>
    <cellStyle name="Note 4" xfId="42" xr:uid="{00000000-0005-0000-0000-000058000000}"/>
    <cellStyle name="Note 4 2" xfId="99" xr:uid="{7363DD10-2C71-42FD-9A89-30E5A6520434}"/>
    <cellStyle name="Output 2" xfId="84" xr:uid="{00000000-0005-0000-0000-000059000000}"/>
    <cellStyle name="Output 3" xfId="43" xr:uid="{00000000-0005-0000-0000-00005A000000}"/>
    <cellStyle name="Percent 2" xfId="101" xr:uid="{D44FEF47-149F-42A6-BD12-F546647F5F34}"/>
    <cellStyle name="Title 2" xfId="85" xr:uid="{00000000-0005-0000-0000-00005B000000}"/>
    <cellStyle name="Title 3" xfId="44" xr:uid="{00000000-0005-0000-0000-00005C000000}"/>
    <cellStyle name="Total 2" xfId="86" xr:uid="{00000000-0005-0000-0000-00005D000000}"/>
    <cellStyle name="Total 3" xfId="45" xr:uid="{00000000-0005-0000-0000-00005E000000}"/>
    <cellStyle name="Warning Text 2" xfId="87" xr:uid="{00000000-0005-0000-0000-00005F000000}"/>
    <cellStyle name="Warning Text 3" xfId="46" xr:uid="{00000000-0005-0000-0000-00006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212CAD-D55F-4A55-B3FC-FDE3DF191D38}"/>
            </a:ext>
          </a:extLst>
        </xdr:cNvPr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1015952-017A-4D69-B989-9FCD84DA2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98F4CC3-B12C-4B36-8281-EA8B7F9B7C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K6" sqref="K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6</v>
      </c>
      <c r="F4" s="31">
        <v>9</v>
      </c>
      <c r="G4" s="31">
        <v>9</v>
      </c>
      <c r="H4" s="31">
        <v>8</v>
      </c>
      <c r="I4" s="31">
        <v>7</v>
      </c>
      <c r="J4" s="31">
        <v>0</v>
      </c>
      <c r="K4" s="7">
        <f>SUM(E4:I4)</f>
        <v>39</v>
      </c>
    </row>
    <row r="5" spans="1:11" x14ac:dyDescent="0.2">
      <c r="A5" s="43" t="s">
        <v>28</v>
      </c>
      <c r="B5" s="43"/>
      <c r="C5" s="43"/>
      <c r="D5" s="31">
        <v>0</v>
      </c>
      <c r="E5" s="31">
        <v>8.8000000000000007</v>
      </c>
      <c r="F5" s="31">
        <v>12</v>
      </c>
      <c r="G5" s="31">
        <v>12.899999999999999</v>
      </c>
      <c r="H5" s="31">
        <v>8.4</v>
      </c>
      <c r="I5" s="31">
        <v>9</v>
      </c>
      <c r="J5" s="31">
        <v>0</v>
      </c>
      <c r="K5" s="7">
        <f t="shared" ref="K5:K6" si="0">SUM(E5:I5)</f>
        <v>51.1</v>
      </c>
    </row>
    <row r="6" spans="1:11" x14ac:dyDescent="0.2">
      <c r="A6" s="43" t="s">
        <v>29</v>
      </c>
      <c r="B6" s="43"/>
      <c r="C6" s="43"/>
      <c r="D6" s="31">
        <v>0</v>
      </c>
      <c r="E6" s="31">
        <v>8</v>
      </c>
      <c r="F6" s="31">
        <v>12.899999999999999</v>
      </c>
      <c r="G6" s="31">
        <v>13.5</v>
      </c>
      <c r="H6" s="31">
        <v>8</v>
      </c>
      <c r="I6" s="31">
        <v>8.4</v>
      </c>
      <c r="J6" s="31">
        <v>0</v>
      </c>
      <c r="K6" s="7">
        <f t="shared" si="0"/>
        <v>50.8</v>
      </c>
    </row>
  </sheetData>
  <mergeCells count="4">
    <mergeCell ref="A3:C3"/>
    <mergeCell ref="A6:C6"/>
    <mergeCell ref="A4:C4"/>
    <mergeCell ref="A5:C5"/>
  </mergeCells>
  <phoneticPr fontId="40" type="noConversion"/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009C-B759-4B37-90E9-429E85013C13}">
  <dimension ref="A1:V55"/>
  <sheetViews>
    <sheetView tabSelected="1" workbookViewId="0">
      <selection activeCell="T21" sqref="T21:V21"/>
    </sheetView>
  </sheetViews>
  <sheetFormatPr defaultRowHeight="12.75" x14ac:dyDescent="0.2"/>
  <cols>
    <col min="1" max="1" width="20.7109375" style="48" customWidth="1"/>
    <col min="2" max="22" width="9.5703125" style="48" customWidth="1"/>
    <col min="23" max="16384" width="9.140625" style="48"/>
  </cols>
  <sheetData>
    <row r="1" spans="1:10" ht="15.75" x14ac:dyDescent="0.25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ht="15.75" x14ac:dyDescent="0.25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50"/>
    </row>
    <row r="3" spans="1:10" x14ac:dyDescent="0.2">
      <c r="A3" s="51" t="s">
        <v>35</v>
      </c>
      <c r="B3" s="52"/>
      <c r="C3" s="52"/>
      <c r="D3" s="52"/>
    </row>
    <row r="4" spans="1:10" ht="15" customHeight="1" x14ac:dyDescent="0.2">
      <c r="A4" s="51" t="s">
        <v>36</v>
      </c>
      <c r="B4" s="53">
        <v>45100</v>
      </c>
      <c r="C4" s="53"/>
      <c r="D4" s="53"/>
      <c r="E4" s="54"/>
    </row>
    <row r="5" spans="1:10" ht="22.5" customHeight="1" x14ac:dyDescent="0.25">
      <c r="A5" s="55" t="s">
        <v>37</v>
      </c>
      <c r="D5" s="56"/>
      <c r="E5" s="54"/>
    </row>
    <row r="6" spans="1:10" ht="27.75" customHeight="1" x14ac:dyDescent="0.25">
      <c r="A6" s="55" t="s">
        <v>38</v>
      </c>
      <c r="B6" s="57"/>
      <c r="D6" s="56"/>
      <c r="E6" s="54"/>
    </row>
    <row r="7" spans="1:10" ht="15" customHeight="1" x14ac:dyDescent="0.2"/>
    <row r="8" spans="1:10" ht="15" customHeight="1" x14ac:dyDescent="0.2"/>
    <row r="9" spans="1:10" ht="15" customHeight="1" x14ac:dyDescent="0.2"/>
    <row r="10" spans="1:10" ht="15" customHeight="1" x14ac:dyDescent="0.2"/>
    <row r="11" spans="1:10" x14ac:dyDescent="0.2">
      <c r="B11" s="58"/>
    </row>
    <row r="12" spans="1:10" x14ac:dyDescent="0.2">
      <c r="B12" s="58"/>
    </row>
    <row r="13" spans="1:10" x14ac:dyDescent="0.2">
      <c r="B13" s="58"/>
    </row>
    <row r="14" spans="1:10" x14ac:dyDescent="0.2">
      <c r="B14" s="58"/>
    </row>
    <row r="15" spans="1:10" ht="15" customHeight="1" x14ac:dyDescent="0.2"/>
    <row r="16" spans="1:10" ht="15" customHeight="1" x14ac:dyDescent="0.2"/>
    <row r="17" spans="1:22" ht="15" customHeight="1" x14ac:dyDescent="0.2"/>
    <row r="18" spans="1:22" ht="13.5" thickBot="1" x14ac:dyDescent="0.25"/>
    <row r="19" spans="1:22" s="59" customFormat="1" ht="13.5" thickBot="1" x14ac:dyDescent="0.25">
      <c r="B19" s="60" t="s">
        <v>39</v>
      </c>
      <c r="C19" s="61"/>
      <c r="D19" s="62"/>
      <c r="E19" s="60" t="s">
        <v>40</v>
      </c>
      <c r="F19" s="61"/>
      <c r="G19" s="62"/>
      <c r="H19" s="60" t="s">
        <v>41</v>
      </c>
      <c r="I19" s="61"/>
      <c r="J19" s="62"/>
      <c r="K19" s="60" t="s">
        <v>42</v>
      </c>
      <c r="L19" s="61"/>
      <c r="M19" s="62"/>
      <c r="N19" s="60" t="s">
        <v>43</v>
      </c>
      <c r="O19" s="61"/>
      <c r="P19" s="62"/>
      <c r="Q19" s="60" t="s">
        <v>44</v>
      </c>
      <c r="R19" s="61"/>
      <c r="S19" s="62"/>
      <c r="T19" s="60" t="s">
        <v>45</v>
      </c>
      <c r="U19" s="61"/>
      <c r="V19" s="62"/>
    </row>
    <row r="20" spans="1:22" s="59" customFormat="1" ht="112.5" customHeight="1" x14ac:dyDescent="0.2">
      <c r="B20" s="63" t="s">
        <v>54</v>
      </c>
      <c r="C20" s="64"/>
      <c r="D20" s="65"/>
      <c r="E20" s="66" t="s">
        <v>46</v>
      </c>
      <c r="F20" s="64"/>
      <c r="G20" s="65"/>
      <c r="H20" s="66" t="s">
        <v>47</v>
      </c>
      <c r="I20" s="64"/>
      <c r="J20" s="65"/>
      <c r="K20" s="66" t="s">
        <v>48</v>
      </c>
      <c r="L20" s="64"/>
      <c r="M20" s="65"/>
      <c r="N20" s="66" t="s">
        <v>49</v>
      </c>
      <c r="O20" s="64"/>
      <c r="P20" s="65"/>
      <c r="Q20" s="66" t="s">
        <v>50</v>
      </c>
      <c r="R20" s="64"/>
      <c r="S20" s="65"/>
      <c r="T20" s="66" t="s">
        <v>55</v>
      </c>
      <c r="U20" s="64"/>
      <c r="V20" s="65"/>
    </row>
    <row r="21" spans="1:22" s="71" customFormat="1" ht="11.25" x14ac:dyDescent="0.2">
      <c r="A21" s="67"/>
      <c r="B21" s="68" t="s">
        <v>51</v>
      </c>
      <c r="C21" s="69"/>
      <c r="D21" s="70"/>
      <c r="E21" s="68" t="s">
        <v>51</v>
      </c>
      <c r="F21" s="69"/>
      <c r="G21" s="70"/>
      <c r="H21" s="68" t="s">
        <v>51</v>
      </c>
      <c r="I21" s="69"/>
      <c r="J21" s="70"/>
      <c r="K21" s="68" t="s">
        <v>51</v>
      </c>
      <c r="L21" s="69"/>
      <c r="M21" s="70"/>
      <c r="N21" s="68" t="s">
        <v>51</v>
      </c>
      <c r="O21" s="69"/>
      <c r="P21" s="70"/>
      <c r="Q21" s="68" t="s">
        <v>51</v>
      </c>
      <c r="R21" s="69"/>
      <c r="S21" s="70"/>
      <c r="T21" s="68" t="s">
        <v>51</v>
      </c>
      <c r="U21" s="69"/>
      <c r="V21" s="70"/>
    </row>
    <row r="22" spans="1:22" s="71" customFormat="1" x14ac:dyDescent="0.2">
      <c r="A22" s="72" t="s">
        <v>27</v>
      </c>
      <c r="B22" s="73"/>
      <c r="C22" s="74"/>
      <c r="D22" s="75"/>
      <c r="E22" s="73"/>
      <c r="F22" s="74"/>
      <c r="G22" s="75"/>
      <c r="H22" s="73"/>
      <c r="I22" s="74"/>
      <c r="J22" s="75"/>
      <c r="K22" s="73"/>
      <c r="L22" s="74"/>
      <c r="M22" s="75"/>
      <c r="N22" s="73"/>
      <c r="O22" s="74"/>
      <c r="P22" s="75"/>
      <c r="Q22" s="73"/>
      <c r="R22" s="74"/>
      <c r="S22" s="75"/>
      <c r="T22" s="73"/>
      <c r="U22" s="74"/>
      <c r="V22" s="75"/>
    </row>
    <row r="23" spans="1:22" s="71" customFormat="1" x14ac:dyDescent="0.2">
      <c r="A23" s="76" t="s">
        <v>28</v>
      </c>
      <c r="B23" s="77"/>
      <c r="C23" s="78"/>
      <c r="D23" s="79"/>
      <c r="E23" s="77"/>
      <c r="F23" s="78"/>
      <c r="G23" s="79"/>
      <c r="H23" s="77"/>
      <c r="I23" s="78"/>
      <c r="J23" s="79"/>
      <c r="K23" s="77"/>
      <c r="L23" s="78"/>
      <c r="M23" s="79"/>
      <c r="N23" s="77"/>
      <c r="O23" s="78"/>
      <c r="P23" s="79"/>
      <c r="Q23" s="77"/>
      <c r="R23" s="78"/>
      <c r="S23" s="79"/>
      <c r="T23" s="77"/>
      <c r="U23" s="78"/>
      <c r="V23" s="79"/>
    </row>
    <row r="24" spans="1:22" s="71" customFormat="1" x14ac:dyDescent="0.2">
      <c r="A24" s="76" t="s">
        <v>29</v>
      </c>
      <c r="B24" s="77"/>
      <c r="C24" s="78"/>
      <c r="D24" s="79"/>
      <c r="E24" s="77"/>
      <c r="F24" s="78"/>
      <c r="G24" s="79"/>
      <c r="H24" s="77"/>
      <c r="I24" s="78"/>
      <c r="J24" s="79"/>
      <c r="K24" s="77"/>
      <c r="L24" s="78"/>
      <c r="M24" s="79"/>
      <c r="N24" s="77"/>
      <c r="O24" s="78"/>
      <c r="P24" s="79"/>
      <c r="Q24" s="77"/>
      <c r="R24" s="78"/>
      <c r="S24" s="79"/>
      <c r="T24" s="77"/>
      <c r="U24" s="78"/>
      <c r="V24" s="79"/>
    </row>
    <row r="25" spans="1:22" s="81" customFormat="1" ht="7.5" customHeight="1" x14ac:dyDescent="0.2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  <row r="26" spans="1:22" s="82" customFormat="1" ht="6.75" customHeight="1" x14ac:dyDescent="0.2"/>
    <row r="28" spans="1:22" x14ac:dyDescent="0.2">
      <c r="A28" s="83"/>
      <c r="G28" s="84"/>
      <c r="H28" s="84"/>
    </row>
    <row r="29" spans="1:22" x14ac:dyDescent="0.2">
      <c r="A29" s="85" t="s">
        <v>52</v>
      </c>
      <c r="G29" s="84"/>
      <c r="H29" s="84"/>
      <c r="I29" s="84"/>
      <c r="J29" s="84"/>
    </row>
    <row r="30" spans="1:22" x14ac:dyDescent="0.2">
      <c r="A30" s="86"/>
      <c r="B30" s="86"/>
      <c r="C30" s="86"/>
      <c r="G30" s="84"/>
      <c r="H30" s="84"/>
      <c r="I30" s="84"/>
      <c r="J30" s="84"/>
    </row>
    <row r="31" spans="1:22" x14ac:dyDescent="0.2">
      <c r="A31" s="86"/>
      <c r="B31" s="86"/>
      <c r="C31" s="86"/>
      <c r="G31" s="84"/>
      <c r="H31" s="84"/>
      <c r="I31" s="84"/>
      <c r="J31" s="84"/>
    </row>
    <row r="32" spans="1:22" x14ac:dyDescent="0.2">
      <c r="A32" s="86"/>
      <c r="B32" s="86"/>
      <c r="C32" s="86"/>
      <c r="G32" s="84"/>
      <c r="H32" s="84"/>
      <c r="I32" s="84"/>
      <c r="J32" s="84"/>
    </row>
    <row r="33" spans="1:13" x14ac:dyDescent="0.2">
      <c r="A33" s="86"/>
      <c r="B33" s="86"/>
      <c r="C33" s="86"/>
      <c r="G33" s="84"/>
      <c r="H33" s="84"/>
      <c r="I33" s="84"/>
      <c r="J33" s="84"/>
    </row>
    <row r="34" spans="1:13" x14ac:dyDescent="0.2">
      <c r="A34" s="86"/>
      <c r="B34" s="86"/>
      <c r="C34" s="86"/>
      <c r="G34" s="84"/>
      <c r="H34" s="84"/>
      <c r="I34" s="84"/>
      <c r="J34" s="84"/>
    </row>
    <row r="35" spans="1:13" x14ac:dyDescent="0.2">
      <c r="A35" s="86"/>
      <c r="B35" s="86"/>
      <c r="C35" s="86"/>
      <c r="G35" s="84"/>
      <c r="H35" s="84"/>
      <c r="I35" s="84"/>
      <c r="J35" s="84"/>
    </row>
    <row r="36" spans="1:13" x14ac:dyDescent="0.2">
      <c r="A36" s="86"/>
      <c r="B36" s="86"/>
      <c r="C36" s="86"/>
      <c r="G36" s="84"/>
      <c r="H36" s="84"/>
      <c r="I36" s="84"/>
      <c r="J36" s="84"/>
    </row>
    <row r="37" spans="1:13" x14ac:dyDescent="0.2">
      <c r="C37" s="86"/>
      <c r="I37" s="84"/>
      <c r="J37" s="84"/>
      <c r="K37" s="84"/>
      <c r="L37" s="84"/>
    </row>
    <row r="38" spans="1:13" x14ac:dyDescent="0.2">
      <c r="I38" s="84"/>
      <c r="J38" s="84"/>
      <c r="K38" s="84"/>
      <c r="L38" s="84"/>
      <c r="M38" s="84"/>
    </row>
    <row r="39" spans="1:13" x14ac:dyDescent="0.2">
      <c r="L39" s="84"/>
      <c r="M39" s="84"/>
    </row>
    <row r="40" spans="1:13" x14ac:dyDescent="0.2">
      <c r="L40" s="84"/>
      <c r="M40" s="84"/>
    </row>
    <row r="41" spans="1:13" x14ac:dyDescent="0.2">
      <c r="L41" s="84"/>
      <c r="M41" s="84"/>
    </row>
    <row r="42" spans="1:13" x14ac:dyDescent="0.2">
      <c r="L42" s="84"/>
      <c r="M42" s="84"/>
    </row>
    <row r="55" spans="1:1" x14ac:dyDescent="0.2">
      <c r="A55" s="87" t="s">
        <v>53</v>
      </c>
    </row>
  </sheetData>
  <mergeCells count="45">
    <mergeCell ref="T24:V24"/>
    <mergeCell ref="B24:D24"/>
    <mergeCell ref="E24:G24"/>
    <mergeCell ref="H24:J24"/>
    <mergeCell ref="K24:M24"/>
    <mergeCell ref="N24:P24"/>
    <mergeCell ref="Q24:S24"/>
    <mergeCell ref="T22:V22"/>
    <mergeCell ref="B23:D23"/>
    <mergeCell ref="E23:G23"/>
    <mergeCell ref="H23:J23"/>
    <mergeCell ref="K23:M23"/>
    <mergeCell ref="N23:P23"/>
    <mergeCell ref="Q23:S23"/>
    <mergeCell ref="T23:V23"/>
    <mergeCell ref="B22:D22"/>
    <mergeCell ref="E22:G22"/>
    <mergeCell ref="H22:J22"/>
    <mergeCell ref="K22:M22"/>
    <mergeCell ref="N22:P22"/>
    <mergeCell ref="Q22:S22"/>
    <mergeCell ref="T20:V20"/>
    <mergeCell ref="B21:D21"/>
    <mergeCell ref="E21:G21"/>
    <mergeCell ref="H21:J21"/>
    <mergeCell ref="K21:M21"/>
    <mergeCell ref="N21:P21"/>
    <mergeCell ref="Q21:S21"/>
    <mergeCell ref="T21:V21"/>
    <mergeCell ref="K19:M19"/>
    <mergeCell ref="N19:P19"/>
    <mergeCell ref="Q19:S19"/>
    <mergeCell ref="T19:V19"/>
    <mergeCell ref="B20:D20"/>
    <mergeCell ref="E20:G20"/>
    <mergeCell ref="H20:J20"/>
    <mergeCell ref="K20:M20"/>
    <mergeCell ref="N20:P20"/>
    <mergeCell ref="Q20:S20"/>
    <mergeCell ref="A1:I1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 xr:uid="{3606122D-D896-42C5-AAB3-CD0CFB9B464F}"/>
    <hyperlink ref="A6" location="Statements!Q1" display="Click to review the Nepotism" xr:uid="{074CADFB-DD59-4035-B113-ABC37F09EC1F}"/>
  </hyperlink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workbookViewId="0">
      <selection activeCell="K6" sqref="K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8</v>
      </c>
      <c r="F4" s="31">
        <v>12</v>
      </c>
      <c r="G4" s="31">
        <v>12</v>
      </c>
      <c r="H4" s="31">
        <v>8</v>
      </c>
      <c r="I4" s="31">
        <v>6</v>
      </c>
      <c r="J4" s="31">
        <v>0</v>
      </c>
      <c r="K4" s="7">
        <f>SUM(E4:I4)</f>
        <v>46</v>
      </c>
    </row>
    <row r="5" spans="1:11" x14ac:dyDescent="0.2">
      <c r="A5" s="43" t="s">
        <v>28</v>
      </c>
      <c r="B5" s="43"/>
      <c r="C5" s="43"/>
      <c r="D5" s="31">
        <v>0</v>
      </c>
      <c r="E5" s="31">
        <v>4</v>
      </c>
      <c r="F5" s="31">
        <v>6</v>
      </c>
      <c r="G5" s="31">
        <v>6</v>
      </c>
      <c r="H5" s="31">
        <v>4</v>
      </c>
      <c r="I5" s="31">
        <v>4</v>
      </c>
      <c r="J5" s="31">
        <v>0</v>
      </c>
      <c r="K5" s="7">
        <f t="shared" ref="K5:K6" si="0">SUM(E5:I5)</f>
        <v>24</v>
      </c>
    </row>
    <row r="6" spans="1:11" x14ac:dyDescent="0.2">
      <c r="A6" s="43" t="s">
        <v>29</v>
      </c>
      <c r="B6" s="43"/>
      <c r="C6" s="43"/>
      <c r="D6" s="31">
        <v>0</v>
      </c>
      <c r="E6" s="31">
        <v>6</v>
      </c>
      <c r="F6" s="31">
        <v>12</v>
      </c>
      <c r="G6" s="31">
        <v>9</v>
      </c>
      <c r="H6" s="31">
        <v>6</v>
      </c>
      <c r="I6" s="31">
        <v>6</v>
      </c>
      <c r="J6" s="31">
        <v>0</v>
      </c>
      <c r="K6" s="7">
        <f t="shared" si="0"/>
        <v>39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"/>
  <sheetViews>
    <sheetView workbookViewId="0">
      <selection activeCell="K6" sqref="K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10</v>
      </c>
      <c r="F4" s="31">
        <v>15</v>
      </c>
      <c r="G4" s="31">
        <v>13.5</v>
      </c>
      <c r="H4" s="31">
        <v>9</v>
      </c>
      <c r="I4" s="31">
        <v>10</v>
      </c>
      <c r="J4" s="31">
        <v>0</v>
      </c>
      <c r="K4" s="7">
        <f>SUM(E4:I4)</f>
        <v>57.5</v>
      </c>
    </row>
    <row r="5" spans="1:11" x14ac:dyDescent="0.2">
      <c r="A5" s="43" t="s">
        <v>28</v>
      </c>
      <c r="B5" s="43"/>
      <c r="C5" s="43"/>
      <c r="D5" s="31">
        <v>0</v>
      </c>
      <c r="E5" s="31">
        <v>10</v>
      </c>
      <c r="F5" s="31">
        <v>12</v>
      </c>
      <c r="G5" s="31">
        <v>12</v>
      </c>
      <c r="H5" s="31">
        <v>9</v>
      </c>
      <c r="I5" s="31">
        <v>8</v>
      </c>
      <c r="J5" s="31">
        <v>0</v>
      </c>
      <c r="K5" s="7">
        <f t="shared" ref="K5:K6" si="0">SUM(E5:I5)</f>
        <v>51</v>
      </c>
    </row>
    <row r="6" spans="1:11" x14ac:dyDescent="0.2">
      <c r="A6" s="43" t="s">
        <v>29</v>
      </c>
      <c r="B6" s="43"/>
      <c r="C6" s="43"/>
      <c r="D6" s="31">
        <v>0</v>
      </c>
      <c r="E6" s="31">
        <v>10</v>
      </c>
      <c r="F6" s="31">
        <v>13.5</v>
      </c>
      <c r="G6" s="31">
        <v>13.5</v>
      </c>
      <c r="H6" s="31">
        <v>9</v>
      </c>
      <c r="I6" s="31">
        <v>10</v>
      </c>
      <c r="J6" s="31">
        <v>0</v>
      </c>
      <c r="K6" s="7">
        <f t="shared" si="0"/>
        <v>56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"/>
  <sheetViews>
    <sheetView workbookViewId="0">
      <selection activeCell="K6" sqref="K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8</v>
      </c>
      <c r="F4" s="31">
        <v>12</v>
      </c>
      <c r="G4" s="31">
        <v>12</v>
      </c>
      <c r="H4" s="31">
        <v>8</v>
      </c>
      <c r="I4" s="31">
        <v>8</v>
      </c>
      <c r="J4" s="31">
        <v>0</v>
      </c>
      <c r="K4" s="7">
        <f>SUM(E4:I4)</f>
        <v>48</v>
      </c>
    </row>
    <row r="5" spans="1:11" x14ac:dyDescent="0.2">
      <c r="A5" s="43" t="s">
        <v>28</v>
      </c>
      <c r="B5" s="43"/>
      <c r="C5" s="43"/>
      <c r="D5" s="31">
        <v>0</v>
      </c>
      <c r="E5" s="31">
        <v>10</v>
      </c>
      <c r="F5" s="31">
        <v>15</v>
      </c>
      <c r="G5" s="31">
        <v>12</v>
      </c>
      <c r="H5" s="31">
        <v>10</v>
      </c>
      <c r="I5" s="31">
        <v>8</v>
      </c>
      <c r="J5" s="31">
        <v>0</v>
      </c>
      <c r="K5" s="7">
        <f t="shared" ref="K5:K6" si="0">SUM(E5:I5)</f>
        <v>55</v>
      </c>
    </row>
    <row r="6" spans="1:11" x14ac:dyDescent="0.2">
      <c r="A6" s="43" t="s">
        <v>29</v>
      </c>
      <c r="B6" s="43"/>
      <c r="C6" s="43"/>
      <c r="D6" s="31">
        <v>0</v>
      </c>
      <c r="E6" s="31">
        <v>8</v>
      </c>
      <c r="F6" s="31">
        <v>9</v>
      </c>
      <c r="G6" s="31">
        <v>12</v>
      </c>
      <c r="H6" s="31">
        <v>8</v>
      </c>
      <c r="I6" s="31">
        <v>8</v>
      </c>
      <c r="J6" s="31">
        <v>0</v>
      </c>
      <c r="K6" s="7">
        <f t="shared" si="0"/>
        <v>45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K6" sqref="K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8</v>
      </c>
      <c r="F4" s="31">
        <v>12</v>
      </c>
      <c r="G4" s="31">
        <v>10.5</v>
      </c>
      <c r="H4" s="31">
        <v>8</v>
      </c>
      <c r="I4" s="31">
        <v>9</v>
      </c>
      <c r="J4" s="31">
        <v>0</v>
      </c>
      <c r="K4" s="7">
        <f>SUM(E4:I4)</f>
        <v>47.5</v>
      </c>
    </row>
    <row r="5" spans="1:11" x14ac:dyDescent="0.2">
      <c r="A5" s="43" t="s">
        <v>28</v>
      </c>
      <c r="B5" s="43"/>
      <c r="C5" s="43"/>
      <c r="D5" s="31">
        <v>0</v>
      </c>
      <c r="E5" s="31">
        <v>9</v>
      </c>
      <c r="F5" s="31">
        <v>13.5</v>
      </c>
      <c r="G5" s="31">
        <v>12</v>
      </c>
      <c r="H5" s="31">
        <v>10</v>
      </c>
      <c r="I5" s="31">
        <v>9</v>
      </c>
      <c r="J5" s="31">
        <v>0</v>
      </c>
      <c r="K5" s="7">
        <f t="shared" ref="K5:K6" si="0">SUM(E5:I5)</f>
        <v>53.5</v>
      </c>
    </row>
    <row r="6" spans="1:11" x14ac:dyDescent="0.2">
      <c r="A6" s="43" t="s">
        <v>29</v>
      </c>
      <c r="B6" s="43"/>
      <c r="C6" s="43"/>
      <c r="D6" s="31">
        <v>0</v>
      </c>
      <c r="E6" s="31">
        <v>9</v>
      </c>
      <c r="F6" s="31">
        <v>13.5</v>
      </c>
      <c r="G6" s="31">
        <v>12</v>
      </c>
      <c r="H6" s="31">
        <v>9</v>
      </c>
      <c r="I6" s="31">
        <v>10</v>
      </c>
      <c r="J6" s="31">
        <v>0</v>
      </c>
      <c r="K6" s="7">
        <f t="shared" si="0"/>
        <v>53.5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"/>
  <sheetViews>
    <sheetView workbookViewId="0">
      <selection activeCell="K6" sqref="K6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4</v>
      </c>
      <c r="F4" s="31">
        <v>3</v>
      </c>
      <c r="G4" s="31">
        <v>3</v>
      </c>
      <c r="H4" s="31">
        <v>4</v>
      </c>
      <c r="I4" s="31">
        <v>4</v>
      </c>
      <c r="J4" s="31">
        <v>0</v>
      </c>
      <c r="K4" s="7">
        <f>SUM(E4:I4)</f>
        <v>18</v>
      </c>
    </row>
    <row r="5" spans="1:11" x14ac:dyDescent="0.2">
      <c r="A5" s="43" t="s">
        <v>28</v>
      </c>
      <c r="B5" s="43"/>
      <c r="C5" s="43"/>
      <c r="D5" s="31">
        <v>0</v>
      </c>
      <c r="E5" s="31">
        <v>10</v>
      </c>
      <c r="F5" s="31">
        <v>15</v>
      </c>
      <c r="G5" s="31">
        <v>9</v>
      </c>
      <c r="H5" s="31">
        <v>10</v>
      </c>
      <c r="I5" s="31">
        <v>10</v>
      </c>
      <c r="J5" s="31">
        <v>0</v>
      </c>
      <c r="K5" s="7">
        <f t="shared" ref="K5:K6" si="0">SUM(E5:I5)</f>
        <v>54</v>
      </c>
    </row>
    <row r="6" spans="1:11" x14ac:dyDescent="0.2">
      <c r="A6" s="43" t="s">
        <v>29</v>
      </c>
      <c r="B6" s="43"/>
      <c r="C6" s="43"/>
      <c r="D6" s="31">
        <v>0</v>
      </c>
      <c r="E6" s="31">
        <v>6</v>
      </c>
      <c r="F6" s="31">
        <v>9</v>
      </c>
      <c r="G6" s="31">
        <v>6</v>
      </c>
      <c r="H6" s="31">
        <v>4</v>
      </c>
      <c r="I6" s="31">
        <v>8</v>
      </c>
      <c r="J6" s="31">
        <v>0</v>
      </c>
      <c r="K6" s="7">
        <f t="shared" si="0"/>
        <v>33</v>
      </c>
    </row>
    <row r="7" spans="1:11" x14ac:dyDescent="0.2">
      <c r="K7" s="7"/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K6"/>
  <sheetViews>
    <sheetView workbookViewId="0">
      <selection activeCell="K5" sqref="K5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18</v>
      </c>
      <c r="E4" s="31">
        <v>7</v>
      </c>
      <c r="F4" s="31">
        <v>9</v>
      </c>
      <c r="G4" s="31">
        <v>9</v>
      </c>
      <c r="H4" s="31">
        <v>6</v>
      </c>
      <c r="I4" s="31">
        <v>4.8</v>
      </c>
      <c r="J4" s="31">
        <v>0</v>
      </c>
      <c r="K4" s="7">
        <f>SUM(E4:I4)</f>
        <v>35.799999999999997</v>
      </c>
    </row>
    <row r="5" spans="1:11" x14ac:dyDescent="0.2">
      <c r="A5" s="43" t="s">
        <v>28</v>
      </c>
      <c r="B5" s="43"/>
      <c r="C5" s="43"/>
      <c r="D5" s="31">
        <v>15</v>
      </c>
      <c r="E5" s="31">
        <v>6</v>
      </c>
      <c r="F5" s="31">
        <v>7.5</v>
      </c>
      <c r="G5" s="31">
        <v>4.5</v>
      </c>
      <c r="H5" s="31">
        <v>4.8</v>
      </c>
      <c r="I5" s="31">
        <v>6.6</v>
      </c>
      <c r="J5" s="31">
        <v>0</v>
      </c>
      <c r="K5" s="7">
        <f t="shared" ref="K5:K6" si="0">SUM(E5:I5)</f>
        <v>29.4</v>
      </c>
    </row>
    <row r="6" spans="1:11" x14ac:dyDescent="0.2">
      <c r="A6" s="43" t="s">
        <v>29</v>
      </c>
      <c r="B6" s="43"/>
      <c r="C6" s="43"/>
      <c r="D6" s="31">
        <v>16.200000000000003</v>
      </c>
      <c r="E6" s="31">
        <v>7</v>
      </c>
      <c r="F6" s="31">
        <v>10.5</v>
      </c>
      <c r="G6" s="31">
        <v>9</v>
      </c>
      <c r="H6" s="31">
        <v>6.8</v>
      </c>
      <c r="I6" s="31">
        <v>7</v>
      </c>
      <c r="J6" s="31">
        <v>0</v>
      </c>
      <c r="K6" s="7">
        <f t="shared" si="0"/>
        <v>40.299999999999997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DEB4-07A7-40A6-AECE-BF215E2E2001}">
  <dimension ref="A1:K6"/>
  <sheetViews>
    <sheetView workbookViewId="0">
      <selection activeCell="K10" sqref="K10"/>
    </sheetView>
  </sheetViews>
  <sheetFormatPr defaultRowHeight="12.75" x14ac:dyDescent="0.2"/>
  <cols>
    <col min="1" max="3" width="9.42578125" customWidth="1"/>
    <col min="4" max="10" width="8.85546875" customWidth="1"/>
    <col min="11" max="11" width="9.42578125" customWidth="1"/>
  </cols>
  <sheetData>
    <row r="1" spans="1:11" ht="15.75" x14ac:dyDescent="0.25">
      <c r="A1" s="8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42"/>
      <c r="B3" s="42"/>
      <c r="C3" s="42"/>
      <c r="D3" s="4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26</v>
      </c>
      <c r="K3" s="6" t="s">
        <v>15</v>
      </c>
    </row>
    <row r="4" spans="1:11" x14ac:dyDescent="0.2">
      <c r="A4" s="43" t="s">
        <v>27</v>
      </c>
      <c r="B4" s="43"/>
      <c r="C4" s="43"/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>
        <v>0</v>
      </c>
      <c r="J4" s="31">
        <v>10</v>
      </c>
      <c r="K4" s="7">
        <f>SUM(D4:J4)</f>
        <v>10</v>
      </c>
    </row>
    <row r="5" spans="1:11" x14ac:dyDescent="0.2">
      <c r="A5" s="43" t="s">
        <v>28</v>
      </c>
      <c r="B5" s="43"/>
      <c r="C5" s="43"/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10</v>
      </c>
      <c r="K5" s="7">
        <f t="shared" ref="K5:K6" si="0">SUM(D5:J5)</f>
        <v>10</v>
      </c>
    </row>
    <row r="6" spans="1:11" x14ac:dyDescent="0.2">
      <c r="A6" s="43" t="s">
        <v>29</v>
      </c>
      <c r="B6" s="43"/>
      <c r="C6" s="43"/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10</v>
      </c>
      <c r="K6" s="7">
        <f t="shared" si="0"/>
        <v>10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9"/>
  <sheetViews>
    <sheetView zoomScale="90" zoomScaleNormal="90" workbookViewId="0">
      <selection activeCell="L17" sqref="L17"/>
    </sheetView>
  </sheetViews>
  <sheetFormatPr defaultRowHeight="15" x14ac:dyDescent="0.2"/>
  <cols>
    <col min="1" max="1" width="33" style="12" customWidth="1"/>
    <col min="2" max="9" width="7.7109375" style="12" customWidth="1"/>
    <col min="10" max="10" width="7.5703125" style="12" customWidth="1"/>
    <col min="11" max="11" width="5.85546875" style="12" customWidth="1"/>
    <col min="12" max="14" width="7.7109375" style="12" customWidth="1"/>
    <col min="15" max="15" width="6.7109375" style="12" customWidth="1"/>
    <col min="16" max="18" width="9.140625" style="12"/>
    <col min="19" max="19" width="8" style="12" customWidth="1"/>
    <col min="20" max="16384" width="9.140625" style="12"/>
  </cols>
  <sheetData>
    <row r="1" spans="1:21" ht="15.75" x14ac:dyDescent="0.25">
      <c r="A1" s="9" t="s">
        <v>16</v>
      </c>
      <c r="B1" s="10"/>
      <c r="C1" s="9"/>
      <c r="D1" s="9"/>
      <c r="E1" s="9"/>
      <c r="F1" s="9"/>
      <c r="G1" s="9"/>
      <c r="H1" s="9"/>
      <c r="I1" s="9"/>
      <c r="J1" s="9"/>
      <c r="K1" s="11"/>
      <c r="L1" s="11"/>
    </row>
    <row r="2" spans="1:21" ht="6" customHeight="1" x14ac:dyDescent="0.25">
      <c r="A2" s="9"/>
      <c r="B2" s="10"/>
      <c r="C2" s="9"/>
      <c r="D2" s="9"/>
      <c r="E2" s="9"/>
      <c r="F2" s="9"/>
      <c r="G2" s="9"/>
      <c r="H2" s="9"/>
      <c r="I2" s="9"/>
      <c r="J2" s="9"/>
      <c r="K2" s="11"/>
      <c r="L2" s="11"/>
    </row>
    <row r="3" spans="1:21" ht="15.75" x14ac:dyDescent="0.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11"/>
      <c r="L3" s="11"/>
    </row>
    <row r="4" spans="1:2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21" ht="15.75" x14ac:dyDescent="0.25">
      <c r="I5" s="44" t="s">
        <v>22</v>
      </c>
      <c r="J5" s="44"/>
      <c r="K5" s="11"/>
      <c r="L5" s="11"/>
      <c r="M5" s="44" t="s">
        <v>23</v>
      </c>
      <c r="N5" s="44"/>
      <c r="O5" s="11"/>
      <c r="P5" s="11"/>
      <c r="Q5" s="44" t="s">
        <v>31</v>
      </c>
      <c r="R5" s="44"/>
      <c r="S5" s="28"/>
      <c r="T5" s="44" t="s">
        <v>24</v>
      </c>
      <c r="U5" s="44"/>
    </row>
    <row r="6" spans="1:21" s="16" customFormat="1" ht="135" customHeight="1" x14ac:dyDescent="0.2">
      <c r="A6" s="13"/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5" t="s">
        <v>8</v>
      </c>
      <c r="I6" s="14" t="s">
        <v>17</v>
      </c>
      <c r="J6" s="25" t="s">
        <v>18</v>
      </c>
      <c r="L6" s="15" t="str">
        <f>H6</f>
        <v>Evaluator 7</v>
      </c>
      <c r="M6" s="14" t="s">
        <v>20</v>
      </c>
      <c r="N6" s="25" t="s">
        <v>19</v>
      </c>
      <c r="P6" s="15" t="s">
        <v>31</v>
      </c>
      <c r="Q6" s="14" t="s">
        <v>30</v>
      </c>
      <c r="R6" s="25" t="s">
        <v>19</v>
      </c>
      <c r="S6" s="30"/>
      <c r="T6" s="14" t="s">
        <v>1</v>
      </c>
      <c r="U6" s="25" t="s">
        <v>21</v>
      </c>
    </row>
    <row r="7" spans="1:21" ht="16.5" customHeight="1" x14ac:dyDescent="0.2">
      <c r="A7" s="22" t="str">
        <f>'Evaluator 7'!A4:D4</f>
        <v>EAB Global</v>
      </c>
      <c r="B7" s="17">
        <f>'Evaluator 1'!K4</f>
        <v>39</v>
      </c>
      <c r="C7" s="17">
        <f>'Evaluator 2'!K4</f>
        <v>46</v>
      </c>
      <c r="D7" s="17">
        <f>'Evaluator 3'!K4</f>
        <v>57.5</v>
      </c>
      <c r="E7" s="17">
        <f>'Evaluator 4'!K4</f>
        <v>48</v>
      </c>
      <c r="F7" s="17">
        <f>'Evaluator 5'!K4</f>
        <v>47.5</v>
      </c>
      <c r="G7" s="17">
        <f>'Evaluator 6'!K4</f>
        <v>18</v>
      </c>
      <c r="H7" s="17">
        <f>'Evaluator 7'!K4</f>
        <v>35.799999999999997</v>
      </c>
      <c r="I7" s="17">
        <f>AVERAGE(B7:H7)</f>
        <v>41.68571428571429</v>
      </c>
      <c r="J7" s="26">
        <f>RANK(I7,$I$7:$I$9,0)</f>
        <v>3</v>
      </c>
      <c r="L7" s="19">
        <f>'Evaluator 7'!D4</f>
        <v>18</v>
      </c>
      <c r="M7" s="17">
        <f>AVERAGE(L7)</f>
        <v>18</v>
      </c>
      <c r="N7" s="26">
        <f>RANK(M7,$M$7:$M$9,0)</f>
        <v>1</v>
      </c>
      <c r="P7" s="19">
        <f>'Evaluator 8'!J4</f>
        <v>10</v>
      </c>
      <c r="Q7" s="17">
        <f>AVERAGE(P7)</f>
        <v>10</v>
      </c>
      <c r="R7" s="26">
        <f>RANK(Q7,$Q$7:$Q$9,0)</f>
        <v>1</v>
      </c>
      <c r="S7" s="29"/>
      <c r="T7" s="20">
        <f>I7+M7+Q7</f>
        <v>69.685714285714283</v>
      </c>
      <c r="U7" s="26">
        <f>RANK(T7,$T$7:$T$9,0)</f>
        <v>3</v>
      </c>
    </row>
    <row r="8" spans="1:21" ht="16.5" customHeight="1" x14ac:dyDescent="0.2">
      <c r="A8" s="23" t="str">
        <f>'Evaluator 7'!A5:D5</f>
        <v>eCity Interactive</v>
      </c>
      <c r="B8" s="17">
        <f>'Evaluator 1'!K5</f>
        <v>51.1</v>
      </c>
      <c r="C8" s="17">
        <f>'Evaluator 2'!K5</f>
        <v>24</v>
      </c>
      <c r="D8" s="17">
        <f>'Evaluator 3'!K5</f>
        <v>51</v>
      </c>
      <c r="E8" s="17">
        <f>'Evaluator 4'!K5</f>
        <v>55</v>
      </c>
      <c r="F8" s="17">
        <f>'Evaluator 5'!K5</f>
        <v>53.5</v>
      </c>
      <c r="G8" s="17">
        <f>'Evaluator 6'!K5</f>
        <v>54</v>
      </c>
      <c r="H8" s="17">
        <f>'Evaluator 7'!K5</f>
        <v>29.4</v>
      </c>
      <c r="I8" s="18">
        <f>AVERAGE(B8:H8)</f>
        <v>45.428571428571431</v>
      </c>
      <c r="J8" s="27">
        <f>RANK(I8,$I$7:$I$9,0)</f>
        <v>1</v>
      </c>
      <c r="L8" s="21">
        <f>'Evaluator 7'!D5</f>
        <v>15</v>
      </c>
      <c r="M8" s="18">
        <f t="shared" ref="M8:M9" si="0">AVERAGE(L8)</f>
        <v>15</v>
      </c>
      <c r="N8" s="27">
        <f>RANK(M8,$M$7:$M$9,0)</f>
        <v>3</v>
      </c>
      <c r="P8" s="19">
        <f>'Evaluator 8'!J5</f>
        <v>10</v>
      </c>
      <c r="Q8" s="18">
        <f t="shared" ref="Q8:Q9" si="1">AVERAGE(P8)</f>
        <v>10</v>
      </c>
      <c r="R8" s="26">
        <f t="shared" ref="R8:R9" si="2">RANK(Q8,$Q$7:$Q$9,0)</f>
        <v>1</v>
      </c>
      <c r="S8" s="29"/>
      <c r="T8" s="20">
        <f t="shared" ref="T8" si="3">I8+M8+Q8</f>
        <v>70.428571428571431</v>
      </c>
      <c r="U8" s="27">
        <f>RANK(T8,$T$7:$T$9,0)</f>
        <v>2</v>
      </c>
    </row>
    <row r="9" spans="1:21" s="34" customFormat="1" ht="16.5" customHeight="1" x14ac:dyDescent="0.2">
      <c r="A9" s="38" t="str">
        <f>'Evaluator 7'!A6:D6</f>
        <v>Education Dynamics</v>
      </c>
      <c r="B9" s="32">
        <f>'Evaluator 1'!K6</f>
        <v>50.8</v>
      </c>
      <c r="C9" s="32">
        <f>'Evaluator 2'!K6</f>
        <v>39</v>
      </c>
      <c r="D9" s="32">
        <f>'Evaluator 3'!K6</f>
        <v>56</v>
      </c>
      <c r="E9" s="32">
        <f>'Evaluator 4'!K6</f>
        <v>45</v>
      </c>
      <c r="F9" s="32">
        <f>'Evaluator 5'!K6</f>
        <v>53.5</v>
      </c>
      <c r="G9" s="32">
        <f>'Evaluator 6'!K6</f>
        <v>33</v>
      </c>
      <c r="H9" s="32">
        <f>'Evaluator 7'!K6</f>
        <v>40.299999999999997</v>
      </c>
      <c r="I9" s="39">
        <f>AVERAGE(B9:H9)</f>
        <v>45.371428571428574</v>
      </c>
      <c r="J9" s="40">
        <f>RANK(I9,$I$7:$I$9,0)</f>
        <v>2</v>
      </c>
      <c r="L9" s="41">
        <f>'Evaluator 7'!D6</f>
        <v>16.200000000000003</v>
      </c>
      <c r="M9" s="39">
        <f t="shared" si="0"/>
        <v>16.200000000000003</v>
      </c>
      <c r="N9" s="40">
        <f>RANK(M9,$M$7:$M$9,0)</f>
        <v>2</v>
      </c>
      <c r="P9" s="35">
        <f>'Evaluator 8'!J6</f>
        <v>10</v>
      </c>
      <c r="Q9" s="39">
        <f t="shared" si="1"/>
        <v>10</v>
      </c>
      <c r="R9" s="33">
        <f t="shared" si="2"/>
        <v>1</v>
      </c>
      <c r="S9" s="36"/>
      <c r="T9" s="37">
        <f>I9+M9+Q9</f>
        <v>71.571428571428584</v>
      </c>
      <c r="U9" s="40">
        <f>RANK(T9,$T$7:$T$9,0)</f>
        <v>1</v>
      </c>
    </row>
    <row r="28" spans="1:1" x14ac:dyDescent="0.2">
      <c r="A28" s="24" t="s">
        <v>25</v>
      </c>
    </row>
    <row r="29" spans="1:1" x14ac:dyDescent="0.2">
      <c r="A29" s="24"/>
    </row>
  </sheetData>
  <mergeCells count="5">
    <mergeCell ref="T5:U5"/>
    <mergeCell ref="I5:J5"/>
    <mergeCell ref="M5:N5"/>
    <mergeCell ref="A3:J3"/>
    <mergeCell ref="Q5:R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Cisneros, Selene</cp:lastModifiedBy>
  <cp:lastPrinted>2013-06-21T21:40:12Z</cp:lastPrinted>
  <dcterms:created xsi:type="dcterms:W3CDTF">2013-06-21T21:38:22Z</dcterms:created>
  <dcterms:modified xsi:type="dcterms:W3CDTF">2023-09-05T14:02:36Z</dcterms:modified>
</cp:coreProperties>
</file>