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URCHASING_New\03_Active Procurement\FY2022\Formal Solicitations\RFQ730-22128 CMAR for COT at UH SL first step - ERIC SHEN\Evaluations\"/>
    </mc:Choice>
  </mc:AlternateContent>
  <xr:revisionPtr revIDLastSave="0" documentId="13_ncr:1_{A1160CA0-0834-44F0-8AFF-E162C22D4F32}" xr6:coauthVersionLast="36" xr6:coauthVersionMax="47" xr10:uidLastSave="{00000000-0000-0000-0000-000000000000}"/>
  <bookViews>
    <workbookView xWindow="0" yWindow="600" windowWidth="29040" windowHeight="15600" tabRatio="867" activeTab="6" xr2:uid="{00000000-000D-0000-FFFF-FFFF00000000}"/>
  </bookViews>
  <sheets>
    <sheet name="1" sheetId="2" r:id="rId1"/>
    <sheet name="2" sheetId="3" r:id="rId2"/>
    <sheet name="3" sheetId="5" r:id="rId3"/>
    <sheet name="4" sheetId="9" r:id="rId4"/>
    <sheet name="5" sheetId="10" r:id="rId5"/>
    <sheet name="6" sheetId="11" r:id="rId6"/>
    <sheet name="Summary" sheetId="1" r:id="rId7"/>
  </sheet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</definedNames>
  <calcPr calcId="191029"/>
</workbook>
</file>

<file path=xl/calcChain.xml><?xml version="1.0" encoding="utf-8"?>
<calcChain xmlns="http://schemas.openxmlformats.org/spreadsheetml/2006/main">
  <c r="J5" i="10" l="1"/>
  <c r="J6" i="10"/>
  <c r="J7" i="10"/>
  <c r="J8" i="10"/>
  <c r="J9" i="10"/>
  <c r="J10" i="10"/>
  <c r="J11" i="10"/>
  <c r="J4" i="10"/>
  <c r="J5" i="9"/>
  <c r="J6" i="9"/>
  <c r="J7" i="9"/>
  <c r="J8" i="9"/>
  <c r="J9" i="9"/>
  <c r="J10" i="9"/>
  <c r="J11" i="9"/>
  <c r="J4" i="9"/>
  <c r="J5" i="5"/>
  <c r="J6" i="5"/>
  <c r="J7" i="5"/>
  <c r="J8" i="5"/>
  <c r="J9" i="5"/>
  <c r="J10" i="5"/>
  <c r="J11" i="5"/>
  <c r="J4" i="5"/>
  <c r="J5" i="3"/>
  <c r="J6" i="3"/>
  <c r="J7" i="3"/>
  <c r="J8" i="3"/>
  <c r="J9" i="3"/>
  <c r="J10" i="3"/>
  <c r="J11" i="3"/>
  <c r="J4" i="3"/>
  <c r="J5" i="2"/>
  <c r="J6" i="2"/>
  <c r="J7" i="2"/>
  <c r="J8" i="2"/>
  <c r="J9" i="2"/>
  <c r="J10" i="2"/>
  <c r="J11" i="2"/>
  <c r="J4" i="2"/>
  <c r="K11" i="11"/>
  <c r="K10" i="11"/>
  <c r="K9" i="11"/>
  <c r="K8" i="11"/>
  <c r="K7" i="11"/>
  <c r="K6" i="11"/>
  <c r="K5" i="11"/>
  <c r="K4" i="11"/>
  <c r="K4" i="3"/>
  <c r="K5" i="3"/>
  <c r="K6" i="3"/>
  <c r="K7" i="3"/>
  <c r="K8" i="3"/>
  <c r="K9" i="3"/>
  <c r="K10" i="3"/>
  <c r="K11" i="3"/>
  <c r="K4" i="2" l="1"/>
  <c r="K5" i="2"/>
  <c r="K6" i="2"/>
  <c r="K7" i="2"/>
  <c r="K8" i="2"/>
  <c r="K9" i="2"/>
  <c r="C8" i="1" l="1"/>
  <c r="C9" i="1"/>
  <c r="C10" i="1"/>
  <c r="C11" i="1"/>
  <c r="C12" i="1"/>
  <c r="C13" i="1"/>
  <c r="C14" i="1"/>
  <c r="C7" i="1"/>
  <c r="K11" i="10"/>
  <c r="F14" i="1" s="1"/>
  <c r="K10" i="10"/>
  <c r="F13" i="1" s="1"/>
  <c r="K9" i="10"/>
  <c r="F12" i="1" s="1"/>
  <c r="K8" i="10"/>
  <c r="F11" i="1" s="1"/>
  <c r="K7" i="10"/>
  <c r="F10" i="1" s="1"/>
  <c r="K6" i="10"/>
  <c r="F9" i="1" s="1"/>
  <c r="K5" i="10"/>
  <c r="F8" i="1" s="1"/>
  <c r="K4" i="10"/>
  <c r="F7" i="1" s="1"/>
  <c r="K11" i="9"/>
  <c r="E14" i="1" s="1"/>
  <c r="K10" i="9"/>
  <c r="E13" i="1" s="1"/>
  <c r="K9" i="9"/>
  <c r="E12" i="1" s="1"/>
  <c r="K8" i="9"/>
  <c r="E11" i="1" s="1"/>
  <c r="K7" i="9"/>
  <c r="E10" i="1" s="1"/>
  <c r="K6" i="9"/>
  <c r="E9" i="1" s="1"/>
  <c r="K5" i="9"/>
  <c r="E8" i="1" s="1"/>
  <c r="K4" i="9"/>
  <c r="E7" i="1" s="1"/>
  <c r="K11" i="5"/>
  <c r="D14" i="1" s="1"/>
  <c r="K10" i="5"/>
  <c r="D13" i="1" s="1"/>
  <c r="K9" i="5"/>
  <c r="D12" i="1" s="1"/>
  <c r="K8" i="5"/>
  <c r="D11" i="1" s="1"/>
  <c r="K7" i="5"/>
  <c r="D10" i="1" s="1"/>
  <c r="K6" i="5"/>
  <c r="D9" i="1" s="1"/>
  <c r="K5" i="5"/>
  <c r="D8" i="1" s="1"/>
  <c r="K4" i="5"/>
  <c r="D7" i="1" s="1"/>
  <c r="J6" i="1" l="1"/>
  <c r="K6" i="1"/>
  <c r="L6" i="1"/>
  <c r="M6" i="1"/>
  <c r="I6" i="1"/>
  <c r="A8" i="1" l="1"/>
  <c r="A9" i="1"/>
  <c r="A10" i="1"/>
  <c r="A11" i="1"/>
  <c r="A12" i="1"/>
  <c r="A13" i="1"/>
  <c r="A14" i="1"/>
  <c r="K14" i="1"/>
  <c r="J14" i="1"/>
  <c r="B8" i="1"/>
  <c r="B9" i="1"/>
  <c r="B10" i="1"/>
  <c r="B11" i="1"/>
  <c r="B12" i="1"/>
  <c r="K10" i="2"/>
  <c r="B13" i="1" s="1"/>
  <c r="K11" i="2"/>
  <c r="B14" i="1" s="1"/>
  <c r="B7" i="1"/>
  <c r="I7" i="1" l="1"/>
  <c r="I14" i="1"/>
  <c r="I9" i="1"/>
  <c r="I8" i="1"/>
  <c r="I12" i="1"/>
  <c r="J9" i="1"/>
  <c r="I13" i="1"/>
  <c r="L11" i="1"/>
  <c r="K10" i="1"/>
  <c r="K11" i="1"/>
  <c r="J8" i="1"/>
  <c r="J10" i="1"/>
  <c r="J13" i="1"/>
  <c r="I11" i="1"/>
  <c r="I10" i="1"/>
  <c r="L12" i="1"/>
  <c r="L14" i="1"/>
  <c r="L7" i="1"/>
  <c r="L13" i="1"/>
  <c r="L9" i="1"/>
  <c r="L10" i="1"/>
  <c r="M13" i="1"/>
  <c r="M7" i="1"/>
  <c r="M8" i="1"/>
  <c r="M14" i="1"/>
  <c r="M10" i="1"/>
  <c r="M12" i="1"/>
  <c r="M11" i="1"/>
  <c r="J11" i="1"/>
  <c r="J7" i="1"/>
  <c r="J12" i="1"/>
  <c r="L8" i="1"/>
  <c r="K13" i="1"/>
  <c r="K7" i="1"/>
  <c r="K12" i="1"/>
  <c r="K8" i="1"/>
  <c r="M9" i="1"/>
  <c r="K9" i="1"/>
  <c r="N14" i="1" l="1"/>
  <c r="N11" i="1"/>
  <c r="N10" i="1"/>
  <c r="N8" i="1"/>
  <c r="N9" i="1"/>
  <c r="N13" i="1"/>
  <c r="N12" i="1"/>
  <c r="A7" i="1" l="1"/>
  <c r="N7" i="1" l="1"/>
  <c r="O7" i="1" l="1"/>
  <c r="O11" i="1"/>
  <c r="O14" i="1"/>
  <c r="O10" i="1"/>
  <c r="O9" i="1"/>
  <c r="O8" i="1"/>
  <c r="O13" i="1"/>
  <c r="O12" i="1"/>
</calcChain>
</file>

<file path=xl/sharedStrings.xml><?xml version="1.0" encoding="utf-8"?>
<sst xmlns="http://schemas.openxmlformats.org/spreadsheetml/2006/main" count="113" uniqueCount="28">
  <si>
    <t xml:space="preserve">RESPONDENT SUMMARY </t>
  </si>
  <si>
    <t>Evaluator 1</t>
  </si>
  <si>
    <t>Evaluator 2</t>
  </si>
  <si>
    <t>Evaluator 3</t>
  </si>
  <si>
    <t>Evaluator 4</t>
  </si>
  <si>
    <t>Evaluator 5</t>
  </si>
  <si>
    <t>Criteria 1</t>
  </si>
  <si>
    <t>Criteria 2</t>
  </si>
  <si>
    <t>Criteria 3</t>
  </si>
  <si>
    <t>Criteria 4</t>
  </si>
  <si>
    <t>Criteria 5</t>
  </si>
  <si>
    <t>Criteria 6</t>
  </si>
  <si>
    <t>EVALUATION SUMMARY</t>
  </si>
  <si>
    <t>updated 11/17</t>
  </si>
  <si>
    <t>Vaughn</t>
  </si>
  <si>
    <t>Rank of Average</t>
  </si>
  <si>
    <t>Rank</t>
  </si>
  <si>
    <t>Avg of comm rank per vendor</t>
  </si>
  <si>
    <t>Tellepsen</t>
  </si>
  <si>
    <t>Total</t>
  </si>
  <si>
    <t>Kitchell</t>
  </si>
  <si>
    <t>Manhattan</t>
  </si>
  <si>
    <t>Turner</t>
  </si>
  <si>
    <t>Criteria 7 (HUB)</t>
  </si>
  <si>
    <t>Bartlett Cocke</t>
  </si>
  <si>
    <t>Durotech</t>
  </si>
  <si>
    <t>Whiting-Turner</t>
  </si>
  <si>
    <t xml:space="preserve">RFQ730-22128 CMAR for COT at UH SL first step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</si>
</sst>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26">
    <xf numFmtId="0" fontId="0" fillId="0" borderId="0"/>
    <xf numFmtId="44" fontId="20" fillId="0" borderId="0" applyFont="0" applyFill="0" applyBorder="0" applyAlignment="0" applyProtection="0"/>
    <xf numFmtId="0" fontId="20" fillId="0" borderId="0"/>
    <xf numFmtId="0" fontId="17" fillId="0" borderId="0"/>
    <xf numFmtId="0" fontId="17" fillId="0" borderId="0"/>
    <xf numFmtId="0" fontId="20" fillId="2" borderId="1" applyNumberFormat="0" applyFont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6" borderId="0" applyNumberFormat="0" applyBorder="0" applyAlignment="0" applyProtection="0"/>
    <xf numFmtId="0" fontId="22" fillId="9" borderId="0" applyNumberFormat="0" applyBorder="0" applyAlignment="0" applyProtection="0"/>
    <xf numFmtId="0" fontId="22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20" borderId="0" applyNumberFormat="0" applyBorder="0" applyAlignment="0" applyProtection="0"/>
    <xf numFmtId="0" fontId="24" fillId="4" borderId="0" applyNumberFormat="0" applyBorder="0" applyAlignment="0" applyProtection="0"/>
    <xf numFmtId="0" fontId="25" fillId="21" borderId="2" applyNumberFormat="0" applyAlignment="0" applyProtection="0"/>
    <xf numFmtId="0" fontId="26" fillId="22" borderId="3" applyNumberFormat="0" applyAlignment="0" applyProtection="0"/>
    <xf numFmtId="0" fontId="27" fillId="0" borderId="0" applyNumberFormat="0" applyFill="0" applyBorder="0" applyAlignment="0" applyProtection="0"/>
    <xf numFmtId="0" fontId="28" fillId="5" borderId="0" applyNumberFormat="0" applyBorder="0" applyAlignment="0" applyProtection="0"/>
    <xf numFmtId="0" fontId="29" fillId="0" borderId="4" applyNumberFormat="0" applyFill="0" applyAlignment="0" applyProtection="0"/>
    <xf numFmtId="0" fontId="30" fillId="0" borderId="5" applyNumberFormat="0" applyFill="0" applyAlignment="0" applyProtection="0"/>
    <xf numFmtId="0" fontId="31" fillId="0" borderId="6" applyNumberFormat="0" applyFill="0" applyAlignment="0" applyProtection="0"/>
    <xf numFmtId="0" fontId="31" fillId="0" borderId="0" applyNumberFormat="0" applyFill="0" applyBorder="0" applyAlignment="0" applyProtection="0"/>
    <xf numFmtId="0" fontId="32" fillId="8" borderId="2" applyNumberFormat="0" applyAlignment="0" applyProtection="0"/>
    <xf numFmtId="0" fontId="33" fillId="0" borderId="7" applyNumberFormat="0" applyFill="0" applyAlignment="0" applyProtection="0"/>
    <xf numFmtId="0" fontId="34" fillId="23" borderId="0" applyNumberFormat="0" applyBorder="0" applyAlignment="0" applyProtection="0"/>
    <xf numFmtId="0" fontId="21" fillId="2" borderId="1" applyNumberFormat="0" applyFont="0" applyAlignment="0" applyProtection="0"/>
    <xf numFmtId="0" fontId="35" fillId="21" borderId="8" applyNumberFormat="0" applyAlignment="0" applyProtection="0"/>
    <xf numFmtId="0" fontId="36" fillId="0" borderId="0" applyNumberFormat="0" applyFill="0" applyBorder="0" applyAlignment="0" applyProtection="0"/>
    <xf numFmtId="0" fontId="37" fillId="0" borderId="9" applyNumberFormat="0" applyFill="0" applyAlignment="0" applyProtection="0"/>
    <xf numFmtId="0" fontId="38" fillId="0" borderId="0" applyNumberFormat="0" applyFill="0" applyBorder="0" applyAlignment="0" applyProtection="0"/>
    <xf numFmtId="0" fontId="16" fillId="0" borderId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6" borderId="0" applyNumberFormat="0" applyBorder="0" applyAlignment="0" applyProtection="0"/>
    <xf numFmtId="0" fontId="22" fillId="9" borderId="0" applyNumberFormat="0" applyBorder="0" applyAlignment="0" applyProtection="0"/>
    <xf numFmtId="0" fontId="22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20" borderId="0" applyNumberFormat="0" applyBorder="0" applyAlignment="0" applyProtection="0"/>
    <xf numFmtId="0" fontId="24" fillId="4" borderId="0" applyNumberFormat="0" applyBorder="0" applyAlignment="0" applyProtection="0"/>
    <xf numFmtId="0" fontId="25" fillId="21" borderId="2" applyNumberFormat="0" applyAlignment="0" applyProtection="0"/>
    <xf numFmtId="0" fontId="26" fillId="22" borderId="3" applyNumberFormat="0" applyAlignment="0" applyProtection="0"/>
    <xf numFmtId="0" fontId="27" fillId="0" borderId="0" applyNumberFormat="0" applyFill="0" applyBorder="0" applyAlignment="0" applyProtection="0"/>
    <xf numFmtId="0" fontId="28" fillId="5" borderId="0" applyNumberFormat="0" applyBorder="0" applyAlignment="0" applyProtection="0"/>
    <xf numFmtId="0" fontId="29" fillId="0" borderId="4" applyNumberFormat="0" applyFill="0" applyAlignment="0" applyProtection="0"/>
    <xf numFmtId="0" fontId="30" fillId="0" borderId="5" applyNumberFormat="0" applyFill="0" applyAlignment="0" applyProtection="0"/>
    <xf numFmtId="0" fontId="31" fillId="0" borderId="6" applyNumberFormat="0" applyFill="0" applyAlignment="0" applyProtection="0"/>
    <xf numFmtId="0" fontId="31" fillId="0" borderId="0" applyNumberFormat="0" applyFill="0" applyBorder="0" applyAlignment="0" applyProtection="0"/>
    <xf numFmtId="0" fontId="32" fillId="8" borderId="2" applyNumberFormat="0" applyAlignment="0" applyProtection="0"/>
    <xf numFmtId="0" fontId="33" fillId="0" borderId="7" applyNumberFormat="0" applyFill="0" applyAlignment="0" applyProtection="0"/>
    <xf numFmtId="0" fontId="34" fillId="23" borderId="0" applyNumberFormat="0" applyBorder="0" applyAlignment="0" applyProtection="0"/>
    <xf numFmtId="0" fontId="35" fillId="21" borderId="8" applyNumberFormat="0" applyAlignment="0" applyProtection="0"/>
    <xf numFmtId="0" fontId="36" fillId="0" borderId="0" applyNumberFormat="0" applyFill="0" applyBorder="0" applyAlignment="0" applyProtection="0"/>
    <xf numFmtId="0" fontId="37" fillId="0" borderId="9" applyNumberFormat="0" applyFill="0" applyAlignment="0" applyProtection="0"/>
    <xf numFmtId="0" fontId="38" fillId="0" borderId="0" applyNumberFormat="0" applyFill="0" applyBorder="0" applyAlignment="0" applyProtection="0"/>
    <xf numFmtId="0" fontId="20" fillId="0" borderId="0"/>
    <xf numFmtId="0" fontId="20" fillId="2" borderId="1" applyNumberFormat="0" applyFont="0" applyAlignment="0" applyProtection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20" fillId="0" borderId="0"/>
    <xf numFmtId="0" fontId="20" fillId="2" borderId="1" applyNumberFormat="0" applyFont="0" applyAlignment="0" applyProtection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43" fontId="20" fillId="0" borderId="0" applyFont="0" applyFill="0" applyBorder="0" applyAlignment="0" applyProtection="0"/>
    <xf numFmtId="0" fontId="4" fillId="0" borderId="0"/>
    <xf numFmtId="44" fontId="47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  <xf numFmtId="0" fontId="35" fillId="21" borderId="16" applyNumberFormat="0" applyAlignment="0" applyProtection="0"/>
    <xf numFmtId="0" fontId="37" fillId="0" borderId="17" applyNumberFormat="0" applyFill="0" applyAlignment="0" applyProtection="0"/>
    <xf numFmtId="0" fontId="1" fillId="0" borderId="0"/>
    <xf numFmtId="0" fontId="25" fillId="21" borderId="14" applyNumberFormat="0" applyAlignment="0" applyProtection="0"/>
    <xf numFmtId="0" fontId="32" fillId="8" borderId="14" applyNumberFormat="0" applyAlignment="0" applyProtection="0"/>
    <xf numFmtId="0" fontId="37" fillId="0" borderId="17" applyNumberFormat="0" applyFill="0" applyAlignment="0" applyProtection="0"/>
    <xf numFmtId="0" fontId="20" fillId="2" borderId="15" applyNumberFormat="0" applyFont="0" applyAlignment="0" applyProtection="0"/>
    <xf numFmtId="0" fontId="35" fillId="21" borderId="16" applyNumberFormat="0" applyAlignment="0" applyProtection="0"/>
    <xf numFmtId="0" fontId="20" fillId="2" borderId="15" applyNumberFormat="0" applyFont="0" applyAlignment="0" applyProtection="0"/>
    <xf numFmtId="0" fontId="25" fillId="21" borderId="14" applyNumberFormat="0" applyAlignment="0" applyProtection="0"/>
    <xf numFmtId="0" fontId="32" fillId="8" borderId="14" applyNumberFormat="0" applyAlignment="0" applyProtection="0"/>
    <xf numFmtId="0" fontId="20" fillId="2" borderId="15" applyNumberFormat="0" applyFont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18" fillId="0" borderId="0" xfId="0" applyFont="1"/>
    <xf numFmtId="0" fontId="20" fillId="0" borderId="0" xfId="0" applyFont="1"/>
    <xf numFmtId="0" fontId="18" fillId="0" borderId="0" xfId="0" applyFont="1" applyAlignment="1">
      <alignment horizontal="left"/>
    </xf>
    <xf numFmtId="0" fontId="40" fillId="0" borderId="0" xfId="0" applyFont="1" applyAlignment="1">
      <alignment horizontal="left"/>
    </xf>
    <xf numFmtId="0" fontId="40" fillId="25" borderId="0" xfId="0" applyFont="1" applyFill="1"/>
    <xf numFmtId="0" fontId="41" fillId="25" borderId="0" xfId="0" applyFont="1" applyFill="1"/>
    <xf numFmtId="0" fontId="19" fillId="25" borderId="0" xfId="0" applyFont="1" applyFill="1"/>
    <xf numFmtId="0" fontId="18" fillId="25" borderId="0" xfId="0" applyFont="1" applyFill="1"/>
    <xf numFmtId="0" fontId="18" fillId="25" borderId="0" xfId="0" applyFont="1" applyFill="1" applyAlignment="1">
      <alignment horizontal="left" vertical="center"/>
    </xf>
    <xf numFmtId="0" fontId="18" fillId="25" borderId="0" xfId="0" applyFont="1" applyFill="1" applyAlignment="1">
      <alignment horizontal="right" textRotation="90" wrapText="1"/>
    </xf>
    <xf numFmtId="0" fontId="18" fillId="25" borderId="0" xfId="0" applyFont="1" applyFill="1" applyAlignment="1">
      <alignment horizontal="center" vertical="center"/>
    </xf>
    <xf numFmtId="0" fontId="19" fillId="25" borderId="11" xfId="0" applyFont="1" applyFill="1" applyBorder="1" applyAlignment="1">
      <alignment horizontal="right"/>
    </xf>
    <xf numFmtId="0" fontId="19" fillId="25" borderId="11" xfId="0" applyFont="1" applyFill="1" applyBorder="1" applyAlignment="1">
      <alignment horizontal="left"/>
    </xf>
    <xf numFmtId="0" fontId="42" fillId="25" borderId="0" xfId="0" applyFont="1" applyFill="1"/>
    <xf numFmtId="0" fontId="20" fillId="0" borderId="0" xfId="98"/>
    <xf numFmtId="0" fontId="44" fillId="0" borderId="10" xfId="100" applyFont="1" applyBorder="1" applyAlignment="1">
      <alignment horizontal="right"/>
    </xf>
    <xf numFmtId="0" fontId="46" fillId="0" borderId="10" xfId="100" applyFont="1" applyBorder="1" applyAlignment="1">
      <alignment horizontal="right"/>
    </xf>
    <xf numFmtId="2" fontId="20" fillId="0" borderId="0" xfId="98" applyNumberFormat="1"/>
    <xf numFmtId="0" fontId="39" fillId="24" borderId="13" xfId="0" applyFont="1" applyFill="1" applyBorder="1" applyAlignment="1">
      <alignment horizontal="right" textRotation="90" wrapText="1"/>
    </xf>
    <xf numFmtId="0" fontId="40" fillId="25" borderId="0" xfId="0" applyFont="1" applyFill="1" applyAlignment="1">
      <alignment horizontal="right"/>
    </xf>
    <xf numFmtId="0" fontId="41" fillId="25" borderId="0" xfId="0" applyFont="1" applyFill="1" applyAlignment="1">
      <alignment horizontal="right"/>
    </xf>
    <xf numFmtId="0" fontId="19" fillId="25" borderId="11" xfId="0" applyFont="1" applyFill="1" applyBorder="1"/>
    <xf numFmtId="0" fontId="18" fillId="25" borderId="13" xfId="0" applyFont="1" applyFill="1" applyBorder="1" applyAlignment="1">
      <alignment horizontal="right" textRotation="90" wrapText="1"/>
    </xf>
    <xf numFmtId="0" fontId="19" fillId="25" borderId="12" xfId="0" applyFont="1" applyFill="1" applyBorder="1" applyAlignment="1">
      <alignment horizontal="right"/>
    </xf>
    <xf numFmtId="2" fontId="45" fillId="0" borderId="0" xfId="0" applyNumberFormat="1" applyFont="1"/>
    <xf numFmtId="2" fontId="19" fillId="25" borderId="11" xfId="0" applyNumberFormat="1" applyFont="1" applyFill="1" applyBorder="1"/>
    <xf numFmtId="2" fontId="19" fillId="26" borderId="11" xfId="0" applyNumberFormat="1" applyFont="1" applyFill="1" applyBorder="1"/>
    <xf numFmtId="0" fontId="19" fillId="26" borderId="11" xfId="0" applyFont="1" applyFill="1" applyBorder="1" applyAlignment="1">
      <alignment horizontal="right"/>
    </xf>
    <xf numFmtId="0" fontId="19" fillId="26" borderId="11" xfId="0" applyFont="1" applyFill="1" applyBorder="1" applyAlignment="1">
      <alignment horizontal="left"/>
    </xf>
    <xf numFmtId="0" fontId="19" fillId="26" borderId="0" xfId="0" applyFont="1" applyFill="1"/>
    <xf numFmtId="0" fontId="19" fillId="26" borderId="12" xfId="0" applyFont="1" applyFill="1" applyBorder="1" applyAlignment="1">
      <alignment horizontal="right"/>
    </xf>
    <xf numFmtId="0" fontId="19" fillId="26" borderId="11" xfId="0" applyFont="1" applyFill="1" applyBorder="1"/>
    <xf numFmtId="0" fontId="45" fillId="0" borderId="0" xfId="98" applyFont="1"/>
    <xf numFmtId="0" fontId="44" fillId="0" borderId="0" xfId="98" applyFont="1" applyAlignment="1">
      <alignment horizontal="left"/>
    </xf>
    <xf numFmtId="0" fontId="43" fillId="0" borderId="10" xfId="100" applyFont="1" applyBorder="1" applyAlignment="1">
      <alignment horizontal="center"/>
    </xf>
    <xf numFmtId="0" fontId="40" fillId="0" borderId="0" xfId="0" applyFont="1" applyAlignment="1">
      <alignment horizontal="left"/>
    </xf>
    <xf numFmtId="0" fontId="40" fillId="25" borderId="0" xfId="0" applyFont="1" applyFill="1" applyAlignment="1">
      <alignment horizontal="right"/>
    </xf>
  </cellXfs>
  <cellStyles count="126">
    <cellStyle name="20% - Accent1 2" xfId="48" xr:uid="{00000000-0005-0000-0000-000000000000}"/>
    <cellStyle name="20% - Accent1 3" xfId="6" xr:uid="{00000000-0005-0000-0000-000001000000}"/>
    <cellStyle name="20% - Accent2 2" xfId="49" xr:uid="{00000000-0005-0000-0000-000002000000}"/>
    <cellStyle name="20% - Accent2 3" xfId="7" xr:uid="{00000000-0005-0000-0000-000003000000}"/>
    <cellStyle name="20% - Accent3 2" xfId="50" xr:uid="{00000000-0005-0000-0000-000004000000}"/>
    <cellStyle name="20% - Accent3 3" xfId="8" xr:uid="{00000000-0005-0000-0000-000005000000}"/>
    <cellStyle name="20% - Accent4 2" xfId="51" xr:uid="{00000000-0005-0000-0000-000006000000}"/>
    <cellStyle name="20% - Accent4 3" xfId="9" xr:uid="{00000000-0005-0000-0000-000007000000}"/>
    <cellStyle name="20% - Accent5 2" xfId="52" xr:uid="{00000000-0005-0000-0000-000008000000}"/>
    <cellStyle name="20% - Accent5 3" xfId="10" xr:uid="{00000000-0005-0000-0000-000009000000}"/>
    <cellStyle name="20% - Accent6 2" xfId="53" xr:uid="{00000000-0005-0000-0000-00000A000000}"/>
    <cellStyle name="20% - Accent6 3" xfId="11" xr:uid="{00000000-0005-0000-0000-00000B000000}"/>
    <cellStyle name="40% - Accent1 2" xfId="54" xr:uid="{00000000-0005-0000-0000-00000C000000}"/>
    <cellStyle name="40% - Accent1 3" xfId="12" xr:uid="{00000000-0005-0000-0000-00000D000000}"/>
    <cellStyle name="40% - Accent2 2" xfId="55" xr:uid="{00000000-0005-0000-0000-00000E000000}"/>
    <cellStyle name="40% - Accent2 3" xfId="13" xr:uid="{00000000-0005-0000-0000-00000F000000}"/>
    <cellStyle name="40% - Accent3 2" xfId="56" xr:uid="{00000000-0005-0000-0000-000010000000}"/>
    <cellStyle name="40% - Accent3 3" xfId="14" xr:uid="{00000000-0005-0000-0000-000011000000}"/>
    <cellStyle name="40% - Accent4 2" xfId="57" xr:uid="{00000000-0005-0000-0000-000012000000}"/>
    <cellStyle name="40% - Accent4 3" xfId="15" xr:uid="{00000000-0005-0000-0000-000013000000}"/>
    <cellStyle name="40% - Accent5 2" xfId="58" xr:uid="{00000000-0005-0000-0000-000014000000}"/>
    <cellStyle name="40% - Accent5 3" xfId="16" xr:uid="{00000000-0005-0000-0000-000015000000}"/>
    <cellStyle name="40% - Accent6 2" xfId="59" xr:uid="{00000000-0005-0000-0000-000016000000}"/>
    <cellStyle name="40% - Accent6 3" xfId="17" xr:uid="{00000000-0005-0000-0000-000017000000}"/>
    <cellStyle name="60% - Accent1 2" xfId="60" xr:uid="{00000000-0005-0000-0000-000018000000}"/>
    <cellStyle name="60% - Accent1 3" xfId="18" xr:uid="{00000000-0005-0000-0000-000019000000}"/>
    <cellStyle name="60% - Accent2 2" xfId="61" xr:uid="{00000000-0005-0000-0000-00001A000000}"/>
    <cellStyle name="60% - Accent2 3" xfId="19" xr:uid="{00000000-0005-0000-0000-00001B000000}"/>
    <cellStyle name="60% - Accent3 2" xfId="62" xr:uid="{00000000-0005-0000-0000-00001C000000}"/>
    <cellStyle name="60% - Accent3 3" xfId="20" xr:uid="{00000000-0005-0000-0000-00001D000000}"/>
    <cellStyle name="60% - Accent4 2" xfId="63" xr:uid="{00000000-0005-0000-0000-00001E000000}"/>
    <cellStyle name="60% - Accent4 3" xfId="21" xr:uid="{00000000-0005-0000-0000-00001F000000}"/>
    <cellStyle name="60% - Accent5 2" xfId="64" xr:uid="{00000000-0005-0000-0000-000020000000}"/>
    <cellStyle name="60% - Accent5 3" xfId="22" xr:uid="{00000000-0005-0000-0000-000021000000}"/>
    <cellStyle name="60% - Accent6 2" xfId="65" xr:uid="{00000000-0005-0000-0000-000022000000}"/>
    <cellStyle name="60% - Accent6 3" xfId="23" xr:uid="{00000000-0005-0000-0000-000023000000}"/>
    <cellStyle name="Accent1 2" xfId="66" xr:uid="{00000000-0005-0000-0000-000024000000}"/>
    <cellStyle name="Accent1 3" xfId="24" xr:uid="{00000000-0005-0000-0000-000025000000}"/>
    <cellStyle name="Accent2 2" xfId="67" xr:uid="{00000000-0005-0000-0000-000026000000}"/>
    <cellStyle name="Accent2 3" xfId="25" xr:uid="{00000000-0005-0000-0000-000027000000}"/>
    <cellStyle name="Accent3 2" xfId="68" xr:uid="{00000000-0005-0000-0000-000028000000}"/>
    <cellStyle name="Accent3 3" xfId="26" xr:uid="{00000000-0005-0000-0000-000029000000}"/>
    <cellStyle name="Accent4 2" xfId="69" xr:uid="{00000000-0005-0000-0000-00002A000000}"/>
    <cellStyle name="Accent4 3" xfId="27" xr:uid="{00000000-0005-0000-0000-00002B000000}"/>
    <cellStyle name="Accent5 2" xfId="70" xr:uid="{00000000-0005-0000-0000-00002C000000}"/>
    <cellStyle name="Accent5 3" xfId="28" xr:uid="{00000000-0005-0000-0000-00002D000000}"/>
    <cellStyle name="Accent6 2" xfId="71" xr:uid="{00000000-0005-0000-0000-00002E000000}"/>
    <cellStyle name="Accent6 3" xfId="29" xr:uid="{00000000-0005-0000-0000-00002F000000}"/>
    <cellStyle name="Bad 2" xfId="72" xr:uid="{00000000-0005-0000-0000-000030000000}"/>
    <cellStyle name="Bad 3" xfId="30" xr:uid="{00000000-0005-0000-0000-000031000000}"/>
    <cellStyle name="Calculation 2" xfId="73" xr:uid="{00000000-0005-0000-0000-000032000000}"/>
    <cellStyle name="Calculation 2 2" xfId="122" xr:uid="{225F78E4-5BA4-427A-B83E-238F2E8ABE54}"/>
    <cellStyle name="Calculation 3" xfId="31" xr:uid="{00000000-0005-0000-0000-000033000000}"/>
    <cellStyle name="Calculation 3 2" xfId="116" xr:uid="{0785A519-575E-44F4-8DE7-4384B8A0E08A}"/>
    <cellStyle name="Check Cell 2" xfId="74" xr:uid="{00000000-0005-0000-0000-000034000000}"/>
    <cellStyle name="Check Cell 3" xfId="32" xr:uid="{00000000-0005-0000-0000-000035000000}"/>
    <cellStyle name="Comma 2" xfId="106" xr:uid="{00000000-0005-0000-0000-000036000000}"/>
    <cellStyle name="Currency 2" xfId="1" xr:uid="{00000000-0005-0000-0000-000037000000}"/>
    <cellStyle name="Currency 3" xfId="108" xr:uid="{00000000-0005-0000-0000-000038000000}"/>
    <cellStyle name="Explanatory Text 2" xfId="75" xr:uid="{00000000-0005-0000-0000-000039000000}"/>
    <cellStyle name="Explanatory Text 3" xfId="33" xr:uid="{00000000-0005-0000-0000-00003A000000}"/>
    <cellStyle name="Good 2" xfId="76" xr:uid="{00000000-0005-0000-0000-00003B000000}"/>
    <cellStyle name="Good 3" xfId="34" xr:uid="{00000000-0005-0000-0000-00003C000000}"/>
    <cellStyle name="Heading 1 2" xfId="77" xr:uid="{00000000-0005-0000-0000-00003D000000}"/>
    <cellStyle name="Heading 1 3" xfId="35" xr:uid="{00000000-0005-0000-0000-00003E000000}"/>
    <cellStyle name="Heading 2 2" xfId="78" xr:uid="{00000000-0005-0000-0000-00003F000000}"/>
    <cellStyle name="Heading 2 3" xfId="36" xr:uid="{00000000-0005-0000-0000-000040000000}"/>
    <cellStyle name="Heading 3 2" xfId="79" xr:uid="{00000000-0005-0000-0000-000041000000}"/>
    <cellStyle name="Heading 3 3" xfId="37" xr:uid="{00000000-0005-0000-0000-000042000000}"/>
    <cellStyle name="Heading 4 2" xfId="80" xr:uid="{00000000-0005-0000-0000-000043000000}"/>
    <cellStyle name="Heading 4 3" xfId="38" xr:uid="{00000000-0005-0000-0000-000044000000}"/>
    <cellStyle name="Input 2" xfId="81" xr:uid="{00000000-0005-0000-0000-000045000000}"/>
    <cellStyle name="Input 2 2" xfId="117" xr:uid="{D38DEEDC-8E4A-47FE-B1ED-432B961E94B3}"/>
    <cellStyle name="Input 3" xfId="39" xr:uid="{00000000-0005-0000-0000-000046000000}"/>
    <cellStyle name="Input 3 2" xfId="123" xr:uid="{2F9ADACF-D331-4356-B008-2D688CF6C84E}"/>
    <cellStyle name="Linked Cell 2" xfId="82" xr:uid="{00000000-0005-0000-0000-000047000000}"/>
    <cellStyle name="Linked Cell 3" xfId="40" xr:uid="{00000000-0005-0000-0000-000048000000}"/>
    <cellStyle name="Neutral 2" xfId="83" xr:uid="{00000000-0005-0000-0000-000049000000}"/>
    <cellStyle name="Neutral 3" xfId="41" xr:uid="{00000000-0005-0000-0000-00004A000000}"/>
    <cellStyle name="Normal" xfId="0" builtinId="0"/>
    <cellStyle name="Normal 2" xfId="2" xr:uid="{00000000-0005-0000-0000-00004C000000}"/>
    <cellStyle name="Normal 3" xfId="3" xr:uid="{00000000-0005-0000-0000-00004D000000}"/>
    <cellStyle name="Normal 3 2" xfId="88" xr:uid="{00000000-0005-0000-0000-00004E000000}"/>
    <cellStyle name="Normal 3 3" xfId="97" xr:uid="{00000000-0005-0000-0000-00004F000000}"/>
    <cellStyle name="Normal 3 3 2" xfId="107" xr:uid="{00000000-0005-0000-0000-000050000000}"/>
    <cellStyle name="Normal 3 4" xfId="105" xr:uid="{00000000-0005-0000-0000-000051000000}"/>
    <cellStyle name="Normal 3 5" xfId="109" xr:uid="{00000000-0005-0000-0000-000052000000}"/>
    <cellStyle name="Normal 4" xfId="4" xr:uid="{00000000-0005-0000-0000-000053000000}"/>
    <cellStyle name="Normal 4 10" xfId="100" xr:uid="{00000000-0005-0000-0000-000054000000}"/>
    <cellStyle name="Normal 4 11" xfId="102" xr:uid="{00000000-0005-0000-0000-000055000000}"/>
    <cellStyle name="Normal 4 12" xfId="104" xr:uid="{00000000-0005-0000-0000-000056000000}"/>
    <cellStyle name="Normal 4 13" xfId="111" xr:uid="{00000000-0005-0000-0000-000057000000}"/>
    <cellStyle name="Normal 4 14" xfId="115" xr:uid="{A8D01A5D-4BEF-47DE-84FB-72BB06434B8F}"/>
    <cellStyle name="Normal 4 2" xfId="47" xr:uid="{00000000-0005-0000-0000-000058000000}"/>
    <cellStyle name="Normal 4 3" xfId="90" xr:uid="{00000000-0005-0000-0000-000059000000}"/>
    <cellStyle name="Normal 4 4" xfId="91" xr:uid="{00000000-0005-0000-0000-00005A000000}"/>
    <cellStyle name="Normal 4 5" xfId="92" xr:uid="{00000000-0005-0000-0000-00005B000000}"/>
    <cellStyle name="Normal 4 6" xfId="93" xr:uid="{00000000-0005-0000-0000-00005C000000}"/>
    <cellStyle name="Normal 4 7" xfId="94" xr:uid="{00000000-0005-0000-0000-00005D000000}"/>
    <cellStyle name="Normal 4 8" xfId="95" xr:uid="{00000000-0005-0000-0000-00005E000000}"/>
    <cellStyle name="Normal 4 9" xfId="96" xr:uid="{00000000-0005-0000-0000-00005F000000}"/>
    <cellStyle name="Normal 5" xfId="98" xr:uid="{00000000-0005-0000-0000-000060000000}"/>
    <cellStyle name="Normal 6" xfId="101" xr:uid="{00000000-0005-0000-0000-000061000000}"/>
    <cellStyle name="Normal 7" xfId="103" xr:uid="{00000000-0005-0000-0000-000062000000}"/>
    <cellStyle name="Normal 8" xfId="110" xr:uid="{00000000-0005-0000-0000-000063000000}"/>
    <cellStyle name="Normal 9" xfId="112" xr:uid="{57957037-0D89-40DA-B8DE-F82226BB7732}"/>
    <cellStyle name="Note 2" xfId="5" xr:uid="{00000000-0005-0000-0000-000064000000}"/>
    <cellStyle name="Note 2 2" xfId="121" xr:uid="{CA483243-6B0B-4B13-9B7D-F778F921C6D8}"/>
    <cellStyle name="Note 3" xfId="89" xr:uid="{00000000-0005-0000-0000-000065000000}"/>
    <cellStyle name="Note 3 2" xfId="119" xr:uid="{167BE358-CB13-4503-9EBC-99AD4B316A75}"/>
    <cellStyle name="Note 4" xfId="42" xr:uid="{00000000-0005-0000-0000-000066000000}"/>
    <cellStyle name="Note 4 2" xfId="99" xr:uid="{00000000-0005-0000-0000-000067000000}"/>
    <cellStyle name="Note 4 3" xfId="124" xr:uid="{254B1AA3-541B-4795-8455-291BF5209E24}"/>
    <cellStyle name="Output 2" xfId="84" xr:uid="{00000000-0005-0000-0000-000068000000}"/>
    <cellStyle name="Output 2 2" xfId="113" xr:uid="{9EE799D4-1307-45F7-820D-913177BFEC0F}"/>
    <cellStyle name="Output 3" xfId="43" xr:uid="{00000000-0005-0000-0000-000069000000}"/>
    <cellStyle name="Output 3 2" xfId="120" xr:uid="{FE5A7EB6-6288-4E2E-B4C9-7F6462ADD3F3}"/>
    <cellStyle name="Percent 2" xfId="125" xr:uid="{3B51AE29-3A6B-4DAB-A994-F98CB0AC5061}"/>
    <cellStyle name="Title 2" xfId="85" xr:uid="{00000000-0005-0000-0000-00006A000000}"/>
    <cellStyle name="Title 3" xfId="44" xr:uid="{00000000-0005-0000-0000-00006B000000}"/>
    <cellStyle name="Total 2" xfId="86" xr:uid="{00000000-0005-0000-0000-00006C000000}"/>
    <cellStyle name="Total 2 2" xfId="118" xr:uid="{5C43A1BD-33C3-46E3-8E8D-2E32E99F65C9}"/>
    <cellStyle name="Total 3" xfId="45" xr:uid="{00000000-0005-0000-0000-00006D000000}"/>
    <cellStyle name="Total 3 2" xfId="114" xr:uid="{2B4A378A-3532-4590-88A6-28DAA8F3D617}"/>
    <cellStyle name="Warning Text 2" xfId="87" xr:uid="{00000000-0005-0000-0000-00006E000000}"/>
    <cellStyle name="Warning Text 3" xfId="46" xr:uid="{00000000-0005-0000-0000-00006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workbookViewId="0">
      <selection activeCell="J4" sqref="J4:J11"/>
    </sheetView>
  </sheetViews>
  <sheetFormatPr defaultRowHeight="12.75" x14ac:dyDescent="0.2"/>
  <cols>
    <col min="1" max="3" width="9.42578125" customWidth="1"/>
    <col min="4" max="9" width="8.85546875" customWidth="1"/>
    <col min="10" max="10" width="15" bestFit="1" customWidth="1"/>
    <col min="11" max="11" width="12.42578125" bestFit="1" customWidth="1"/>
  </cols>
  <sheetData>
    <row r="1" spans="1:11" ht="15.75" x14ac:dyDescent="0.25">
      <c r="A1" s="4" t="s">
        <v>0</v>
      </c>
      <c r="B1" s="3"/>
      <c r="C1" s="3"/>
      <c r="D1" s="3"/>
      <c r="E1" s="1"/>
      <c r="F1" s="1"/>
      <c r="G1" s="1"/>
      <c r="H1" s="1"/>
      <c r="I1" s="1"/>
      <c r="J1" s="1"/>
      <c r="K1" s="1"/>
    </row>
    <row r="2" spans="1:11" ht="15.75" x14ac:dyDescent="0.25">
      <c r="A2" s="1"/>
    </row>
    <row r="3" spans="1:11" s="2" customFormat="1" x14ac:dyDescent="0.2">
      <c r="A3" s="35"/>
      <c r="B3" s="35"/>
      <c r="C3" s="35"/>
      <c r="D3" s="16" t="s">
        <v>6</v>
      </c>
      <c r="E3" s="16" t="s">
        <v>7</v>
      </c>
      <c r="F3" s="16" t="s">
        <v>8</v>
      </c>
      <c r="G3" s="16" t="s">
        <v>9</v>
      </c>
      <c r="H3" s="16" t="s">
        <v>10</v>
      </c>
      <c r="I3" s="16" t="s">
        <v>11</v>
      </c>
      <c r="J3" s="16" t="s">
        <v>23</v>
      </c>
      <c r="K3" s="17" t="s">
        <v>19</v>
      </c>
    </row>
    <row r="4" spans="1:11" x14ac:dyDescent="0.2">
      <c r="A4" s="34" t="s">
        <v>24</v>
      </c>
      <c r="B4" s="34"/>
      <c r="C4" s="34"/>
      <c r="D4" s="18">
        <v>24</v>
      </c>
      <c r="E4" s="15">
        <v>23.4</v>
      </c>
      <c r="F4" s="15">
        <v>11.399999999999999</v>
      </c>
      <c r="G4" s="15">
        <v>8.1999999999999993</v>
      </c>
      <c r="H4" s="15">
        <v>4.2</v>
      </c>
      <c r="I4" s="15">
        <v>4</v>
      </c>
      <c r="J4" s="33">
        <f>'6'!J4</f>
        <v>5</v>
      </c>
      <c r="K4" s="25">
        <f>SUM(D4:J4)</f>
        <v>80.2</v>
      </c>
    </row>
    <row r="5" spans="1:11" x14ac:dyDescent="0.2">
      <c r="A5" s="34" t="s">
        <v>25</v>
      </c>
      <c r="B5" s="34"/>
      <c r="C5" s="34"/>
      <c r="D5" s="18">
        <v>22.799999999999997</v>
      </c>
      <c r="E5" s="15">
        <v>22.799999999999997</v>
      </c>
      <c r="F5" s="15">
        <v>10.8</v>
      </c>
      <c r="G5" s="15">
        <v>7.4</v>
      </c>
      <c r="H5" s="15">
        <v>3.9</v>
      </c>
      <c r="I5" s="15">
        <v>3.8</v>
      </c>
      <c r="J5" s="33">
        <f>'6'!J5</f>
        <v>5</v>
      </c>
      <c r="K5" s="25">
        <f t="shared" ref="K5:K11" si="0">SUM(D5:J5)</f>
        <v>76.499999999999986</v>
      </c>
    </row>
    <row r="6" spans="1:11" x14ac:dyDescent="0.2">
      <c r="A6" s="34" t="s">
        <v>20</v>
      </c>
      <c r="B6" s="34"/>
      <c r="C6" s="34"/>
      <c r="D6" s="18">
        <v>24</v>
      </c>
      <c r="E6" s="15">
        <v>24</v>
      </c>
      <c r="F6" s="15">
        <v>12</v>
      </c>
      <c r="G6" s="15">
        <v>8.1999999999999993</v>
      </c>
      <c r="H6" s="15">
        <v>4.3</v>
      </c>
      <c r="I6" s="15">
        <v>3.9</v>
      </c>
      <c r="J6" s="33">
        <f>'6'!J6</f>
        <v>5</v>
      </c>
      <c r="K6" s="25">
        <f t="shared" si="0"/>
        <v>81.400000000000006</v>
      </c>
    </row>
    <row r="7" spans="1:11" x14ac:dyDescent="0.2">
      <c r="A7" s="34" t="s">
        <v>21</v>
      </c>
      <c r="B7" s="34"/>
      <c r="C7" s="34"/>
      <c r="D7" s="18">
        <v>22.799999999999997</v>
      </c>
      <c r="E7" s="15">
        <v>22.200000000000003</v>
      </c>
      <c r="F7" s="15">
        <v>10.8</v>
      </c>
      <c r="G7" s="15">
        <v>7.4</v>
      </c>
      <c r="H7" s="15">
        <v>4.7</v>
      </c>
      <c r="I7" s="15">
        <v>3.9</v>
      </c>
      <c r="J7" s="33">
        <f>'6'!J7</f>
        <v>5</v>
      </c>
      <c r="K7" s="25">
        <f t="shared" si="0"/>
        <v>76.8</v>
      </c>
    </row>
    <row r="8" spans="1:11" x14ac:dyDescent="0.2">
      <c r="A8" s="34" t="s">
        <v>18</v>
      </c>
      <c r="B8" s="34"/>
      <c r="C8" s="34"/>
      <c r="D8" s="18">
        <v>25.200000000000003</v>
      </c>
      <c r="E8" s="15">
        <v>22.200000000000003</v>
      </c>
      <c r="F8" s="15">
        <v>10.199999999999999</v>
      </c>
      <c r="G8" s="15">
        <v>6.6</v>
      </c>
      <c r="H8" s="15">
        <v>3.4</v>
      </c>
      <c r="I8" s="15">
        <v>3.3</v>
      </c>
      <c r="J8" s="33">
        <f>'6'!J8</f>
        <v>5</v>
      </c>
      <c r="K8" s="25">
        <f t="shared" si="0"/>
        <v>75.900000000000006</v>
      </c>
    </row>
    <row r="9" spans="1:11" x14ac:dyDescent="0.2">
      <c r="A9" s="34" t="s">
        <v>22</v>
      </c>
      <c r="B9" s="34"/>
      <c r="C9" s="34"/>
      <c r="D9" s="18">
        <v>24.599999999999998</v>
      </c>
      <c r="E9" s="15">
        <v>21.6</v>
      </c>
      <c r="F9" s="15">
        <v>12</v>
      </c>
      <c r="G9" s="15">
        <v>8</v>
      </c>
      <c r="H9" s="15">
        <v>3.9</v>
      </c>
      <c r="I9" s="15">
        <v>4</v>
      </c>
      <c r="J9" s="33">
        <f>'6'!J9</f>
        <v>5</v>
      </c>
      <c r="K9" s="25">
        <f t="shared" si="0"/>
        <v>79.100000000000009</v>
      </c>
    </row>
    <row r="10" spans="1:11" x14ac:dyDescent="0.2">
      <c r="A10" s="34" t="s">
        <v>14</v>
      </c>
      <c r="B10" s="34"/>
      <c r="C10" s="34"/>
      <c r="D10" s="18">
        <v>25.200000000000003</v>
      </c>
      <c r="E10" s="15">
        <v>25.200000000000003</v>
      </c>
      <c r="F10" s="15">
        <v>12</v>
      </c>
      <c r="G10" s="15">
        <v>8.1999999999999993</v>
      </c>
      <c r="H10" s="15">
        <v>4.0999999999999996</v>
      </c>
      <c r="I10" s="15">
        <v>4.2</v>
      </c>
      <c r="J10" s="33">
        <f>'6'!J10</f>
        <v>5</v>
      </c>
      <c r="K10" s="25">
        <f t="shared" si="0"/>
        <v>83.9</v>
      </c>
    </row>
    <row r="11" spans="1:11" x14ac:dyDescent="0.2">
      <c r="A11" s="34" t="s">
        <v>26</v>
      </c>
      <c r="B11" s="34"/>
      <c r="C11" s="34"/>
      <c r="D11" s="18">
        <v>23.4</v>
      </c>
      <c r="E11" s="15">
        <v>23.4</v>
      </c>
      <c r="F11" s="15">
        <v>11.399999999999999</v>
      </c>
      <c r="G11" s="15">
        <v>7.4</v>
      </c>
      <c r="H11" s="15">
        <v>3.9</v>
      </c>
      <c r="I11" s="15">
        <v>3.8</v>
      </c>
      <c r="J11" s="33">
        <f>'6'!J11</f>
        <v>5</v>
      </c>
      <c r="K11" s="25">
        <f t="shared" si="0"/>
        <v>78.3</v>
      </c>
    </row>
  </sheetData>
  <mergeCells count="9">
    <mergeCell ref="A8:C8"/>
    <mergeCell ref="A9:C9"/>
    <mergeCell ref="A10:C10"/>
    <mergeCell ref="A11:C11"/>
    <mergeCell ref="A3:C3"/>
    <mergeCell ref="A4:C4"/>
    <mergeCell ref="A5:C5"/>
    <mergeCell ref="A6:C6"/>
    <mergeCell ref="A7:C7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1"/>
  <sheetViews>
    <sheetView workbookViewId="0">
      <selection activeCell="J4" sqref="J4:J11"/>
    </sheetView>
  </sheetViews>
  <sheetFormatPr defaultRowHeight="12.75" x14ac:dyDescent="0.2"/>
  <cols>
    <col min="11" max="11" width="14.42578125" bestFit="1" customWidth="1"/>
  </cols>
  <sheetData>
    <row r="1" spans="1:15" ht="15.75" x14ac:dyDescent="0.25">
      <c r="A1" s="4" t="s">
        <v>0</v>
      </c>
      <c r="B1" s="3"/>
      <c r="C1" s="3"/>
      <c r="D1" s="3"/>
      <c r="E1" s="1"/>
      <c r="F1" s="1"/>
      <c r="G1" s="1"/>
      <c r="H1" s="1"/>
      <c r="I1" s="1"/>
    </row>
    <row r="2" spans="1:15" ht="15.75" x14ac:dyDescent="0.25">
      <c r="A2" s="1"/>
    </row>
    <row r="3" spans="1:15" x14ac:dyDescent="0.2">
      <c r="A3" s="35"/>
      <c r="B3" s="35"/>
      <c r="C3" s="35"/>
      <c r="D3" s="16" t="s">
        <v>6</v>
      </c>
      <c r="E3" s="16" t="s">
        <v>7</v>
      </c>
      <c r="F3" s="16" t="s">
        <v>8</v>
      </c>
      <c r="G3" s="16" t="s">
        <v>9</v>
      </c>
      <c r="H3" s="16" t="s">
        <v>10</v>
      </c>
      <c r="I3" s="16" t="s">
        <v>11</v>
      </c>
      <c r="J3" s="16" t="s">
        <v>23</v>
      </c>
      <c r="K3" s="17" t="s">
        <v>19</v>
      </c>
      <c r="L3" s="2"/>
      <c r="M3" s="2"/>
      <c r="N3" s="2"/>
      <c r="O3" s="2"/>
    </row>
    <row r="4" spans="1:15" x14ac:dyDescent="0.2">
      <c r="A4" s="34" t="s">
        <v>24</v>
      </c>
      <c r="B4" s="34"/>
      <c r="C4" s="34"/>
      <c r="D4" s="18">
        <v>27</v>
      </c>
      <c r="E4" s="15">
        <v>27</v>
      </c>
      <c r="F4" s="15">
        <v>10.5</v>
      </c>
      <c r="G4" s="15">
        <v>8</v>
      </c>
      <c r="H4" s="15">
        <v>4.5</v>
      </c>
      <c r="I4" s="15">
        <v>4</v>
      </c>
      <c r="J4" s="33">
        <f>'6'!J4</f>
        <v>5</v>
      </c>
      <c r="K4" s="25">
        <f>SUM(D4:J4)</f>
        <v>86</v>
      </c>
    </row>
    <row r="5" spans="1:15" x14ac:dyDescent="0.2">
      <c r="A5" s="34" t="s">
        <v>25</v>
      </c>
      <c r="B5" s="34"/>
      <c r="C5" s="34"/>
      <c r="D5" s="18">
        <v>21</v>
      </c>
      <c r="E5" s="15">
        <v>24</v>
      </c>
      <c r="F5" s="15">
        <v>10.5</v>
      </c>
      <c r="G5" s="15">
        <v>7</v>
      </c>
      <c r="H5" s="15">
        <v>4</v>
      </c>
      <c r="I5" s="15">
        <v>4</v>
      </c>
      <c r="J5" s="33">
        <f>'6'!J5</f>
        <v>5</v>
      </c>
      <c r="K5" s="25">
        <f t="shared" ref="K5:K11" si="0">SUM(D5:J5)</f>
        <v>75.5</v>
      </c>
    </row>
    <row r="6" spans="1:15" x14ac:dyDescent="0.2">
      <c r="A6" s="34" t="s">
        <v>20</v>
      </c>
      <c r="B6" s="34"/>
      <c r="C6" s="34"/>
      <c r="D6" s="18">
        <v>27</v>
      </c>
      <c r="E6" s="15">
        <v>24</v>
      </c>
      <c r="F6" s="15">
        <v>13.5</v>
      </c>
      <c r="G6" s="15">
        <v>9</v>
      </c>
      <c r="H6" s="15">
        <v>4.5</v>
      </c>
      <c r="I6" s="15">
        <v>4</v>
      </c>
      <c r="J6" s="33">
        <f>'6'!J6</f>
        <v>5</v>
      </c>
      <c r="K6" s="25">
        <f t="shared" si="0"/>
        <v>87</v>
      </c>
    </row>
    <row r="7" spans="1:15" x14ac:dyDescent="0.2">
      <c r="A7" s="34" t="s">
        <v>21</v>
      </c>
      <c r="B7" s="34"/>
      <c r="C7" s="34"/>
      <c r="D7" s="18">
        <v>27</v>
      </c>
      <c r="E7" s="15">
        <v>27</v>
      </c>
      <c r="F7" s="15">
        <v>15</v>
      </c>
      <c r="G7" s="15">
        <v>10</v>
      </c>
      <c r="H7" s="15">
        <v>5</v>
      </c>
      <c r="I7" s="15">
        <v>0</v>
      </c>
      <c r="J7" s="33">
        <f>'6'!J7</f>
        <v>5</v>
      </c>
      <c r="K7" s="25">
        <f t="shared" si="0"/>
        <v>89</v>
      </c>
    </row>
    <row r="8" spans="1:15" x14ac:dyDescent="0.2">
      <c r="A8" s="34" t="s">
        <v>18</v>
      </c>
      <c r="B8" s="34"/>
      <c r="C8" s="34"/>
      <c r="D8" s="18">
        <v>30</v>
      </c>
      <c r="E8" s="15">
        <v>30</v>
      </c>
      <c r="F8" s="15">
        <v>13.5</v>
      </c>
      <c r="G8" s="15">
        <v>9</v>
      </c>
      <c r="H8" s="15">
        <v>4.5</v>
      </c>
      <c r="I8" s="15">
        <v>4.5999999999999996</v>
      </c>
      <c r="J8" s="33">
        <f>'6'!J8</f>
        <v>5</v>
      </c>
      <c r="K8" s="25">
        <f t="shared" si="0"/>
        <v>96.6</v>
      </c>
    </row>
    <row r="9" spans="1:15" x14ac:dyDescent="0.2">
      <c r="A9" s="34" t="s">
        <v>22</v>
      </c>
      <c r="B9" s="34"/>
      <c r="C9" s="34"/>
      <c r="D9" s="18">
        <v>30</v>
      </c>
      <c r="E9" s="15">
        <v>30</v>
      </c>
      <c r="F9" s="15">
        <v>12</v>
      </c>
      <c r="G9" s="15">
        <v>9</v>
      </c>
      <c r="H9" s="15">
        <v>4.5</v>
      </c>
      <c r="I9" s="15">
        <v>4.5</v>
      </c>
      <c r="J9" s="33">
        <f>'6'!J9</f>
        <v>5</v>
      </c>
      <c r="K9" s="25">
        <f t="shared" si="0"/>
        <v>95</v>
      </c>
    </row>
    <row r="10" spans="1:15" x14ac:dyDescent="0.2">
      <c r="A10" s="34" t="s">
        <v>14</v>
      </c>
      <c r="B10" s="34"/>
      <c r="C10" s="34"/>
      <c r="D10" s="18">
        <v>30</v>
      </c>
      <c r="E10" s="15">
        <v>30</v>
      </c>
      <c r="F10" s="15">
        <v>15</v>
      </c>
      <c r="G10" s="15">
        <v>9</v>
      </c>
      <c r="H10" s="15">
        <v>5</v>
      </c>
      <c r="I10" s="15">
        <v>5</v>
      </c>
      <c r="J10" s="33">
        <f>'6'!J10</f>
        <v>5</v>
      </c>
      <c r="K10" s="25">
        <f t="shared" si="0"/>
        <v>99</v>
      </c>
    </row>
    <row r="11" spans="1:15" x14ac:dyDescent="0.2">
      <c r="A11" s="34" t="s">
        <v>26</v>
      </c>
      <c r="B11" s="34"/>
      <c r="C11" s="34"/>
      <c r="D11" s="18">
        <v>24</v>
      </c>
      <c r="E11" s="15">
        <v>24</v>
      </c>
      <c r="F11" s="15">
        <v>13.5</v>
      </c>
      <c r="G11" s="15">
        <v>8</v>
      </c>
      <c r="H11" s="15">
        <v>4</v>
      </c>
      <c r="I11" s="15">
        <v>4</v>
      </c>
      <c r="J11" s="33">
        <f>'6'!J11</f>
        <v>5</v>
      </c>
      <c r="K11" s="25">
        <f t="shared" si="0"/>
        <v>82.5</v>
      </c>
    </row>
  </sheetData>
  <mergeCells count="9">
    <mergeCell ref="A10:C10"/>
    <mergeCell ref="A11:C11"/>
    <mergeCell ref="A6:C6"/>
    <mergeCell ref="A7:C7"/>
    <mergeCell ref="A3:C3"/>
    <mergeCell ref="A4:C4"/>
    <mergeCell ref="A5:C5"/>
    <mergeCell ref="A8:C8"/>
    <mergeCell ref="A9:C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1"/>
  <sheetViews>
    <sheetView workbookViewId="0">
      <selection activeCell="J4" sqref="J4:J11"/>
    </sheetView>
  </sheetViews>
  <sheetFormatPr defaultRowHeight="12.75" x14ac:dyDescent="0.2"/>
  <cols>
    <col min="10" max="10" width="9.85546875" bestFit="1" customWidth="1"/>
    <col min="11" max="11" width="14.42578125" bestFit="1" customWidth="1"/>
  </cols>
  <sheetData>
    <row r="1" spans="1:15" ht="15.75" x14ac:dyDescent="0.25">
      <c r="A1" s="4" t="s">
        <v>0</v>
      </c>
      <c r="B1" s="3"/>
      <c r="C1" s="3"/>
      <c r="D1" s="3"/>
      <c r="E1" s="1"/>
      <c r="F1" s="1"/>
      <c r="G1" s="1"/>
      <c r="H1" s="1"/>
      <c r="I1" s="1"/>
    </row>
    <row r="2" spans="1:15" ht="15.75" x14ac:dyDescent="0.25">
      <c r="A2" s="1"/>
    </row>
    <row r="3" spans="1:15" x14ac:dyDescent="0.2">
      <c r="A3" s="35"/>
      <c r="B3" s="35"/>
      <c r="C3" s="35"/>
      <c r="D3" s="16" t="s">
        <v>6</v>
      </c>
      <c r="E3" s="16" t="s">
        <v>7</v>
      </c>
      <c r="F3" s="16" t="s">
        <v>8</v>
      </c>
      <c r="G3" s="16" t="s">
        <v>9</v>
      </c>
      <c r="H3" s="16" t="s">
        <v>10</v>
      </c>
      <c r="I3" s="16" t="s">
        <v>11</v>
      </c>
      <c r="J3" s="16" t="s">
        <v>23</v>
      </c>
      <c r="K3" s="17" t="s">
        <v>19</v>
      </c>
      <c r="L3" s="2"/>
      <c r="M3" s="2"/>
      <c r="N3" s="2"/>
      <c r="O3" s="2"/>
    </row>
    <row r="4" spans="1:15" x14ac:dyDescent="0.2">
      <c r="A4" s="34" t="s">
        <v>24</v>
      </c>
      <c r="B4" s="34"/>
      <c r="C4" s="34"/>
      <c r="D4" s="18">
        <v>30</v>
      </c>
      <c r="E4" s="15">
        <v>30</v>
      </c>
      <c r="F4" s="15">
        <v>15</v>
      </c>
      <c r="G4" s="15">
        <v>10</v>
      </c>
      <c r="H4" s="15">
        <v>5</v>
      </c>
      <c r="I4" s="15">
        <v>4.7</v>
      </c>
      <c r="J4" s="33">
        <f>'6'!J4</f>
        <v>5</v>
      </c>
      <c r="K4" s="25">
        <f>SUM(D4:J4)</f>
        <v>99.7</v>
      </c>
    </row>
    <row r="5" spans="1:15" x14ac:dyDescent="0.2">
      <c r="A5" s="34" t="s">
        <v>25</v>
      </c>
      <c r="B5" s="34"/>
      <c r="C5" s="34"/>
      <c r="D5" s="18">
        <v>24</v>
      </c>
      <c r="E5" s="15">
        <v>24</v>
      </c>
      <c r="F5" s="15">
        <v>12</v>
      </c>
      <c r="G5" s="15">
        <v>8</v>
      </c>
      <c r="H5" s="15">
        <v>4</v>
      </c>
      <c r="I5" s="15">
        <v>4</v>
      </c>
      <c r="J5" s="33">
        <f>'6'!J5</f>
        <v>5</v>
      </c>
      <c r="K5" s="25">
        <f t="shared" ref="K5:K11" si="0">SUM(D5:J5)</f>
        <v>81</v>
      </c>
    </row>
    <row r="6" spans="1:15" x14ac:dyDescent="0.2">
      <c r="A6" s="34" t="s">
        <v>20</v>
      </c>
      <c r="B6" s="34"/>
      <c r="C6" s="34"/>
      <c r="D6" s="18">
        <v>27</v>
      </c>
      <c r="E6" s="15">
        <v>27</v>
      </c>
      <c r="F6" s="15">
        <v>13.5</v>
      </c>
      <c r="G6" s="15">
        <v>9</v>
      </c>
      <c r="H6" s="15">
        <v>4.5</v>
      </c>
      <c r="I6" s="15">
        <v>4.5</v>
      </c>
      <c r="J6" s="33">
        <f>'6'!J6</f>
        <v>5</v>
      </c>
      <c r="K6" s="25">
        <f t="shared" si="0"/>
        <v>90.5</v>
      </c>
    </row>
    <row r="7" spans="1:15" x14ac:dyDescent="0.2">
      <c r="A7" s="34" t="s">
        <v>21</v>
      </c>
      <c r="B7" s="34"/>
      <c r="C7" s="34"/>
      <c r="D7" s="18">
        <v>27</v>
      </c>
      <c r="E7" s="15">
        <v>27</v>
      </c>
      <c r="F7" s="15">
        <v>13.5</v>
      </c>
      <c r="G7" s="15">
        <v>9</v>
      </c>
      <c r="H7" s="15">
        <v>4.5</v>
      </c>
      <c r="I7" s="15">
        <v>4.4000000000000004</v>
      </c>
      <c r="J7" s="33">
        <f>'6'!J7</f>
        <v>5</v>
      </c>
      <c r="K7" s="25">
        <f t="shared" si="0"/>
        <v>90.4</v>
      </c>
    </row>
    <row r="8" spans="1:15" x14ac:dyDescent="0.2">
      <c r="A8" s="34" t="s">
        <v>18</v>
      </c>
      <c r="B8" s="34"/>
      <c r="C8" s="34"/>
      <c r="D8" s="18">
        <v>30</v>
      </c>
      <c r="E8" s="15">
        <v>30</v>
      </c>
      <c r="F8" s="15">
        <v>15</v>
      </c>
      <c r="G8" s="15">
        <v>10</v>
      </c>
      <c r="H8" s="15">
        <v>5</v>
      </c>
      <c r="I8" s="15">
        <v>4.8</v>
      </c>
      <c r="J8" s="33">
        <f>'6'!J8</f>
        <v>5</v>
      </c>
      <c r="K8" s="25">
        <f t="shared" si="0"/>
        <v>99.8</v>
      </c>
    </row>
    <row r="9" spans="1:15" x14ac:dyDescent="0.2">
      <c r="A9" s="34" t="s">
        <v>22</v>
      </c>
      <c r="B9" s="34"/>
      <c r="C9" s="34"/>
      <c r="D9" s="18">
        <v>30</v>
      </c>
      <c r="E9" s="15">
        <v>30</v>
      </c>
      <c r="F9" s="15">
        <v>15</v>
      </c>
      <c r="G9" s="15">
        <v>10</v>
      </c>
      <c r="H9" s="15">
        <v>5</v>
      </c>
      <c r="I9" s="15">
        <v>5</v>
      </c>
      <c r="J9" s="33">
        <f>'6'!J9</f>
        <v>5</v>
      </c>
      <c r="K9" s="25">
        <f t="shared" si="0"/>
        <v>100</v>
      </c>
    </row>
    <row r="10" spans="1:15" x14ac:dyDescent="0.2">
      <c r="A10" s="34" t="s">
        <v>14</v>
      </c>
      <c r="B10" s="34"/>
      <c r="C10" s="34"/>
      <c r="D10" s="18">
        <v>30</v>
      </c>
      <c r="E10" s="15">
        <v>30</v>
      </c>
      <c r="F10" s="15">
        <v>15</v>
      </c>
      <c r="G10" s="15">
        <v>10</v>
      </c>
      <c r="H10" s="15">
        <v>5</v>
      </c>
      <c r="I10" s="15">
        <v>4.9000000000000004</v>
      </c>
      <c r="J10" s="33">
        <f>'6'!J10</f>
        <v>5</v>
      </c>
      <c r="K10" s="25">
        <f t="shared" si="0"/>
        <v>99.9</v>
      </c>
    </row>
    <row r="11" spans="1:15" x14ac:dyDescent="0.2">
      <c r="A11" s="34" t="s">
        <v>26</v>
      </c>
      <c r="B11" s="34"/>
      <c r="C11" s="34"/>
      <c r="D11" s="18">
        <v>30</v>
      </c>
      <c r="E11" s="15">
        <v>27</v>
      </c>
      <c r="F11" s="15">
        <v>13.5</v>
      </c>
      <c r="G11" s="15">
        <v>9</v>
      </c>
      <c r="H11" s="15">
        <v>4.5</v>
      </c>
      <c r="I11" s="15">
        <v>4.4000000000000004</v>
      </c>
      <c r="J11" s="33">
        <f>'6'!J11</f>
        <v>5</v>
      </c>
      <c r="K11" s="25">
        <f t="shared" si="0"/>
        <v>93.4</v>
      </c>
    </row>
  </sheetData>
  <mergeCells count="9">
    <mergeCell ref="A10:C10"/>
    <mergeCell ref="A11:C11"/>
    <mergeCell ref="A6:C6"/>
    <mergeCell ref="A7:C7"/>
    <mergeCell ref="A3:C3"/>
    <mergeCell ref="A4:C4"/>
    <mergeCell ref="A5:C5"/>
    <mergeCell ref="A8:C8"/>
    <mergeCell ref="A9:C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1"/>
  <sheetViews>
    <sheetView workbookViewId="0">
      <selection activeCell="J4" sqref="J4:J11"/>
    </sheetView>
  </sheetViews>
  <sheetFormatPr defaultRowHeight="12.75" x14ac:dyDescent="0.2"/>
  <cols>
    <col min="10" max="10" width="9.85546875" bestFit="1" customWidth="1"/>
    <col min="11" max="11" width="14.42578125" bestFit="1" customWidth="1"/>
  </cols>
  <sheetData>
    <row r="1" spans="1:15" ht="15.75" x14ac:dyDescent="0.25">
      <c r="A1" s="4" t="s">
        <v>0</v>
      </c>
      <c r="B1" s="3"/>
      <c r="C1" s="3"/>
      <c r="D1" s="3"/>
      <c r="E1" s="1"/>
      <c r="F1" s="1"/>
      <c r="G1" s="1"/>
      <c r="H1" s="1"/>
      <c r="I1" s="1"/>
    </row>
    <row r="2" spans="1:15" ht="15.75" x14ac:dyDescent="0.25">
      <c r="A2" s="1"/>
    </row>
    <row r="3" spans="1:15" x14ac:dyDescent="0.2">
      <c r="A3" s="35"/>
      <c r="B3" s="35"/>
      <c r="C3" s="35"/>
      <c r="D3" s="16" t="s">
        <v>6</v>
      </c>
      <c r="E3" s="16" t="s">
        <v>7</v>
      </c>
      <c r="F3" s="16" t="s">
        <v>8</v>
      </c>
      <c r="G3" s="16" t="s">
        <v>9</v>
      </c>
      <c r="H3" s="16" t="s">
        <v>10</v>
      </c>
      <c r="I3" s="16" t="s">
        <v>11</v>
      </c>
      <c r="J3" s="16" t="s">
        <v>23</v>
      </c>
      <c r="K3" s="17" t="s">
        <v>19</v>
      </c>
      <c r="L3" s="2"/>
      <c r="M3" s="2"/>
      <c r="N3" s="2"/>
      <c r="O3" s="2"/>
    </row>
    <row r="4" spans="1:15" x14ac:dyDescent="0.2">
      <c r="A4" s="34" t="s">
        <v>24</v>
      </c>
      <c r="B4" s="34"/>
      <c r="C4" s="34"/>
      <c r="D4" s="18">
        <v>24</v>
      </c>
      <c r="E4" s="15">
        <v>24</v>
      </c>
      <c r="F4" s="15">
        <v>12</v>
      </c>
      <c r="G4" s="15">
        <v>8</v>
      </c>
      <c r="H4" s="15">
        <v>4</v>
      </c>
      <c r="I4" s="15">
        <v>4</v>
      </c>
      <c r="J4" s="33">
        <f>'6'!J4</f>
        <v>5</v>
      </c>
      <c r="K4" s="25">
        <f>SUM(D4:J4)</f>
        <v>81</v>
      </c>
    </row>
    <row r="5" spans="1:15" x14ac:dyDescent="0.2">
      <c r="A5" s="34" t="s">
        <v>25</v>
      </c>
      <c r="B5" s="34"/>
      <c r="C5" s="34"/>
      <c r="D5" s="18">
        <v>18</v>
      </c>
      <c r="E5" s="15">
        <v>21</v>
      </c>
      <c r="F5" s="15">
        <v>8.25</v>
      </c>
      <c r="G5" s="15">
        <v>5</v>
      </c>
      <c r="H5" s="15">
        <v>2.5</v>
      </c>
      <c r="I5" s="15">
        <v>4</v>
      </c>
      <c r="J5" s="33">
        <f>'6'!J5</f>
        <v>5</v>
      </c>
      <c r="K5" s="25">
        <f t="shared" ref="K5:K11" si="0">SUM(D5:J5)</f>
        <v>63.75</v>
      </c>
    </row>
    <row r="6" spans="1:15" x14ac:dyDescent="0.2">
      <c r="A6" s="34" t="s">
        <v>20</v>
      </c>
      <c r="B6" s="34"/>
      <c r="C6" s="34"/>
      <c r="D6" s="18">
        <v>16.5</v>
      </c>
      <c r="E6" s="15">
        <v>16.5</v>
      </c>
      <c r="F6" s="15">
        <v>10.5</v>
      </c>
      <c r="G6" s="15">
        <v>7</v>
      </c>
      <c r="H6" s="15">
        <v>3.5</v>
      </c>
      <c r="I6" s="15">
        <v>3.5</v>
      </c>
      <c r="J6" s="33">
        <f>'6'!J6</f>
        <v>5</v>
      </c>
      <c r="K6" s="25">
        <f t="shared" si="0"/>
        <v>62.5</v>
      </c>
    </row>
    <row r="7" spans="1:15" x14ac:dyDescent="0.2">
      <c r="A7" s="34" t="s">
        <v>21</v>
      </c>
      <c r="B7" s="34"/>
      <c r="C7" s="34"/>
      <c r="D7" s="18">
        <v>16.5</v>
      </c>
      <c r="E7" s="15">
        <v>21</v>
      </c>
      <c r="F7" s="15">
        <v>12</v>
      </c>
      <c r="G7" s="15">
        <v>8</v>
      </c>
      <c r="H7" s="15">
        <v>4</v>
      </c>
      <c r="I7" s="15">
        <v>4</v>
      </c>
      <c r="J7" s="33">
        <f>'6'!J7</f>
        <v>5</v>
      </c>
      <c r="K7" s="25">
        <f t="shared" si="0"/>
        <v>70.5</v>
      </c>
    </row>
    <row r="8" spans="1:15" x14ac:dyDescent="0.2">
      <c r="A8" s="34" t="s">
        <v>18</v>
      </c>
      <c r="B8" s="34"/>
      <c r="C8" s="34"/>
      <c r="D8" s="18">
        <v>18</v>
      </c>
      <c r="E8" s="15">
        <v>21</v>
      </c>
      <c r="F8" s="15">
        <v>11.25</v>
      </c>
      <c r="G8" s="15">
        <v>7.5</v>
      </c>
      <c r="H8" s="15">
        <v>3.75</v>
      </c>
      <c r="I8" s="15">
        <v>3</v>
      </c>
      <c r="J8" s="33">
        <f>'6'!J8</f>
        <v>5</v>
      </c>
      <c r="K8" s="25">
        <f t="shared" si="0"/>
        <v>69.5</v>
      </c>
    </row>
    <row r="9" spans="1:15" x14ac:dyDescent="0.2">
      <c r="A9" s="34" t="s">
        <v>22</v>
      </c>
      <c r="B9" s="34"/>
      <c r="C9" s="34"/>
      <c r="D9" s="18">
        <v>22.5</v>
      </c>
      <c r="E9" s="15">
        <v>24</v>
      </c>
      <c r="F9" s="15">
        <v>12</v>
      </c>
      <c r="G9" s="15">
        <v>8</v>
      </c>
      <c r="H9" s="15">
        <v>4</v>
      </c>
      <c r="I9" s="15">
        <v>4</v>
      </c>
      <c r="J9" s="33">
        <f>'6'!J9</f>
        <v>5</v>
      </c>
      <c r="K9" s="25">
        <f t="shared" si="0"/>
        <v>79.5</v>
      </c>
    </row>
    <row r="10" spans="1:15" x14ac:dyDescent="0.2">
      <c r="A10" s="34" t="s">
        <v>14</v>
      </c>
      <c r="B10" s="34"/>
      <c r="C10" s="34"/>
      <c r="D10" s="18">
        <v>27</v>
      </c>
      <c r="E10" s="15">
        <v>24</v>
      </c>
      <c r="F10" s="15">
        <v>12</v>
      </c>
      <c r="G10" s="15">
        <v>8</v>
      </c>
      <c r="H10" s="15">
        <v>4</v>
      </c>
      <c r="I10" s="15">
        <v>4</v>
      </c>
      <c r="J10" s="33">
        <f>'6'!J10</f>
        <v>5</v>
      </c>
      <c r="K10" s="25">
        <f t="shared" si="0"/>
        <v>84</v>
      </c>
    </row>
    <row r="11" spans="1:15" x14ac:dyDescent="0.2">
      <c r="A11" s="34" t="s">
        <v>26</v>
      </c>
      <c r="B11" s="34"/>
      <c r="C11" s="34"/>
      <c r="D11" s="18">
        <v>24</v>
      </c>
      <c r="E11" s="15">
        <v>21</v>
      </c>
      <c r="F11" s="15">
        <v>12</v>
      </c>
      <c r="G11" s="15">
        <v>8</v>
      </c>
      <c r="H11" s="15">
        <v>4</v>
      </c>
      <c r="I11" s="15">
        <v>4</v>
      </c>
      <c r="J11" s="33">
        <f>'6'!J11</f>
        <v>5</v>
      </c>
      <c r="K11" s="25">
        <f t="shared" si="0"/>
        <v>78</v>
      </c>
    </row>
  </sheetData>
  <mergeCells count="9">
    <mergeCell ref="A10:C10"/>
    <mergeCell ref="A11:C11"/>
    <mergeCell ref="A6:C6"/>
    <mergeCell ref="A7:C7"/>
    <mergeCell ref="A3:C3"/>
    <mergeCell ref="A4:C4"/>
    <mergeCell ref="A5:C5"/>
    <mergeCell ref="A8:C8"/>
    <mergeCell ref="A9:C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1"/>
  <sheetViews>
    <sheetView workbookViewId="0">
      <selection activeCell="J4" sqref="J4:J11"/>
    </sheetView>
  </sheetViews>
  <sheetFormatPr defaultRowHeight="12.75" x14ac:dyDescent="0.2"/>
  <cols>
    <col min="10" max="10" width="9.85546875" bestFit="1" customWidth="1"/>
    <col min="11" max="11" width="14.42578125" bestFit="1" customWidth="1"/>
  </cols>
  <sheetData>
    <row r="1" spans="1:15" ht="15.75" x14ac:dyDescent="0.25">
      <c r="A1" s="4" t="s">
        <v>0</v>
      </c>
      <c r="B1" s="3"/>
      <c r="C1" s="3"/>
      <c r="D1" s="3"/>
      <c r="E1" s="1"/>
      <c r="F1" s="1"/>
      <c r="G1" s="1"/>
      <c r="H1" s="1"/>
      <c r="I1" s="1"/>
    </row>
    <row r="2" spans="1:15" ht="15.75" x14ac:dyDescent="0.25">
      <c r="A2" s="1"/>
    </row>
    <row r="3" spans="1:15" x14ac:dyDescent="0.2">
      <c r="A3" s="35"/>
      <c r="B3" s="35"/>
      <c r="C3" s="35"/>
      <c r="D3" s="16" t="s">
        <v>6</v>
      </c>
      <c r="E3" s="16" t="s">
        <v>7</v>
      </c>
      <c r="F3" s="16" t="s">
        <v>8</v>
      </c>
      <c r="G3" s="16" t="s">
        <v>9</v>
      </c>
      <c r="H3" s="16" t="s">
        <v>10</v>
      </c>
      <c r="I3" s="16" t="s">
        <v>11</v>
      </c>
      <c r="J3" s="16" t="s">
        <v>23</v>
      </c>
      <c r="K3" s="17" t="s">
        <v>19</v>
      </c>
      <c r="L3" s="2"/>
      <c r="M3" s="2"/>
      <c r="N3" s="2"/>
      <c r="O3" s="2"/>
    </row>
    <row r="4" spans="1:15" x14ac:dyDescent="0.2">
      <c r="A4" s="34" t="s">
        <v>24</v>
      </c>
      <c r="B4" s="34"/>
      <c r="C4" s="34"/>
      <c r="D4" s="18">
        <v>24</v>
      </c>
      <c r="E4" s="15">
        <v>20.399999999999999</v>
      </c>
      <c r="F4" s="15">
        <v>10.199999999999999</v>
      </c>
      <c r="G4" s="15">
        <v>6.8</v>
      </c>
      <c r="H4" s="15">
        <v>3.5</v>
      </c>
      <c r="I4" s="15">
        <v>3.4</v>
      </c>
      <c r="J4" s="33">
        <f>'6'!J4</f>
        <v>5</v>
      </c>
      <c r="K4" s="25">
        <f>SUM(D4:J4)</f>
        <v>73.3</v>
      </c>
    </row>
    <row r="5" spans="1:15" x14ac:dyDescent="0.2">
      <c r="A5" s="34" t="s">
        <v>25</v>
      </c>
      <c r="B5" s="34"/>
      <c r="C5" s="34"/>
      <c r="D5" s="18">
        <v>21</v>
      </c>
      <c r="E5" s="15">
        <v>20.399999999999999</v>
      </c>
      <c r="F5" s="15">
        <v>10.199999999999999</v>
      </c>
      <c r="G5" s="15">
        <v>6.2</v>
      </c>
      <c r="H5" s="15">
        <v>3</v>
      </c>
      <c r="I5" s="15">
        <v>3.3</v>
      </c>
      <c r="J5" s="33">
        <f>'6'!J5</f>
        <v>5</v>
      </c>
      <c r="K5" s="25">
        <f t="shared" ref="K5:K11" si="0">SUM(D5:J5)</f>
        <v>69.099999999999994</v>
      </c>
    </row>
    <row r="6" spans="1:15" x14ac:dyDescent="0.2">
      <c r="A6" s="34" t="s">
        <v>20</v>
      </c>
      <c r="B6" s="34"/>
      <c r="C6" s="34"/>
      <c r="D6" s="18">
        <v>20.399999999999999</v>
      </c>
      <c r="E6" s="15">
        <v>20.399999999999999</v>
      </c>
      <c r="F6" s="15">
        <v>9.6</v>
      </c>
      <c r="G6" s="15">
        <v>6.6</v>
      </c>
      <c r="H6" s="15">
        <v>4</v>
      </c>
      <c r="I6" s="15">
        <v>3.3</v>
      </c>
      <c r="J6" s="33">
        <f>'6'!J6</f>
        <v>5</v>
      </c>
      <c r="K6" s="25">
        <f t="shared" si="0"/>
        <v>69.3</v>
      </c>
    </row>
    <row r="7" spans="1:15" x14ac:dyDescent="0.2">
      <c r="A7" s="34" t="s">
        <v>21</v>
      </c>
      <c r="B7" s="34"/>
      <c r="C7" s="34"/>
      <c r="D7" s="18">
        <v>19.8</v>
      </c>
      <c r="E7" s="15">
        <v>20.399999999999999</v>
      </c>
      <c r="F7" s="15">
        <v>10.199999999999999</v>
      </c>
      <c r="G7" s="15">
        <v>6.8</v>
      </c>
      <c r="H7" s="15">
        <v>3.4</v>
      </c>
      <c r="I7" s="15">
        <v>3.5</v>
      </c>
      <c r="J7" s="33">
        <f>'6'!J7</f>
        <v>5</v>
      </c>
      <c r="K7" s="25">
        <f t="shared" si="0"/>
        <v>69.099999999999994</v>
      </c>
    </row>
    <row r="8" spans="1:15" x14ac:dyDescent="0.2">
      <c r="A8" s="34" t="s">
        <v>18</v>
      </c>
      <c r="B8" s="34"/>
      <c r="C8" s="34"/>
      <c r="D8" s="18">
        <v>25.2</v>
      </c>
      <c r="E8" s="15">
        <v>20.399999999999999</v>
      </c>
      <c r="F8" s="15">
        <v>10.5</v>
      </c>
      <c r="G8" s="15">
        <v>7.2</v>
      </c>
      <c r="H8" s="15">
        <v>3.4</v>
      </c>
      <c r="I8" s="15">
        <v>3.7</v>
      </c>
      <c r="J8" s="33">
        <f>'6'!J8</f>
        <v>5</v>
      </c>
      <c r="K8" s="25">
        <f t="shared" si="0"/>
        <v>75.400000000000006</v>
      </c>
    </row>
    <row r="9" spans="1:15" x14ac:dyDescent="0.2">
      <c r="A9" s="34" t="s">
        <v>22</v>
      </c>
      <c r="B9" s="34"/>
      <c r="C9" s="34"/>
      <c r="D9" s="18">
        <v>25.2</v>
      </c>
      <c r="E9" s="15">
        <v>20.399999999999999</v>
      </c>
      <c r="F9" s="15">
        <v>10.8</v>
      </c>
      <c r="G9" s="15">
        <v>7.2</v>
      </c>
      <c r="H9" s="15">
        <v>3.5</v>
      </c>
      <c r="I9" s="15">
        <v>3.5</v>
      </c>
      <c r="J9" s="33">
        <f>'6'!J9</f>
        <v>5</v>
      </c>
      <c r="K9" s="25">
        <f t="shared" si="0"/>
        <v>75.599999999999994</v>
      </c>
    </row>
    <row r="10" spans="1:15" x14ac:dyDescent="0.2">
      <c r="A10" s="34" t="s">
        <v>14</v>
      </c>
      <c r="B10" s="34"/>
      <c r="C10" s="34"/>
      <c r="D10" s="18">
        <v>25.2</v>
      </c>
      <c r="E10" s="15">
        <v>20.399999999999999</v>
      </c>
      <c r="F10" s="15">
        <v>12.3</v>
      </c>
      <c r="G10" s="15">
        <v>7.4</v>
      </c>
      <c r="H10" s="15">
        <v>3.5</v>
      </c>
      <c r="I10" s="15">
        <v>3.7</v>
      </c>
      <c r="J10" s="33">
        <f>'6'!J10</f>
        <v>5</v>
      </c>
      <c r="K10" s="25">
        <f t="shared" si="0"/>
        <v>77.5</v>
      </c>
    </row>
    <row r="11" spans="1:15" x14ac:dyDescent="0.2">
      <c r="A11" s="34" t="s">
        <v>26</v>
      </c>
      <c r="B11" s="34"/>
      <c r="C11" s="34"/>
      <c r="D11" s="18">
        <v>24</v>
      </c>
      <c r="E11" s="15">
        <v>20.399999999999999</v>
      </c>
      <c r="F11" s="15">
        <v>12</v>
      </c>
      <c r="G11" s="15">
        <v>7.2</v>
      </c>
      <c r="H11" s="15">
        <v>3.6</v>
      </c>
      <c r="I11" s="15">
        <v>3.7</v>
      </c>
      <c r="J11" s="33">
        <f>'6'!J11</f>
        <v>5</v>
      </c>
      <c r="K11" s="25">
        <f t="shared" si="0"/>
        <v>75.900000000000006</v>
      </c>
    </row>
  </sheetData>
  <mergeCells count="9">
    <mergeCell ref="A9:C9"/>
    <mergeCell ref="A10:C10"/>
    <mergeCell ref="A11:C11"/>
    <mergeCell ref="A7:C7"/>
    <mergeCell ref="A3:C3"/>
    <mergeCell ref="A4:C4"/>
    <mergeCell ref="A5:C5"/>
    <mergeCell ref="A6:C6"/>
    <mergeCell ref="A8:C8"/>
  </mergeCell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5C769-FDBC-4861-839C-0D25B222D965}">
  <dimension ref="A1:O11"/>
  <sheetViews>
    <sheetView workbookViewId="0">
      <selection activeCell="I14" sqref="I14"/>
    </sheetView>
  </sheetViews>
  <sheetFormatPr defaultRowHeight="12.75" x14ac:dyDescent="0.2"/>
  <cols>
    <col min="10" max="10" width="9.85546875" bestFit="1" customWidth="1"/>
    <col min="11" max="11" width="14.42578125" bestFit="1" customWidth="1"/>
  </cols>
  <sheetData>
    <row r="1" spans="1:15" ht="15.75" x14ac:dyDescent="0.25">
      <c r="A1" s="4" t="s">
        <v>0</v>
      </c>
      <c r="B1" s="3"/>
      <c r="C1" s="3"/>
      <c r="D1" s="3"/>
      <c r="E1" s="1"/>
      <c r="F1" s="1"/>
      <c r="G1" s="1"/>
      <c r="H1" s="1"/>
      <c r="I1" s="1"/>
    </row>
    <row r="2" spans="1:15" ht="15.75" x14ac:dyDescent="0.25">
      <c r="A2" s="1"/>
    </row>
    <row r="3" spans="1:15" x14ac:dyDescent="0.2">
      <c r="A3" s="35"/>
      <c r="B3" s="35"/>
      <c r="C3" s="35"/>
      <c r="D3" s="16" t="s">
        <v>6</v>
      </c>
      <c r="E3" s="16" t="s">
        <v>7</v>
      </c>
      <c r="F3" s="16" t="s">
        <v>8</v>
      </c>
      <c r="G3" s="16" t="s">
        <v>9</v>
      </c>
      <c r="H3" s="16" t="s">
        <v>10</v>
      </c>
      <c r="I3" s="16" t="s">
        <v>11</v>
      </c>
      <c r="J3" s="16" t="s">
        <v>23</v>
      </c>
      <c r="K3" s="17" t="s">
        <v>19</v>
      </c>
      <c r="L3" s="2"/>
      <c r="M3" s="2"/>
      <c r="N3" s="2"/>
      <c r="O3" s="2"/>
    </row>
    <row r="4" spans="1:15" x14ac:dyDescent="0.2">
      <c r="A4" s="34" t="s">
        <v>24</v>
      </c>
      <c r="B4" s="34"/>
      <c r="C4" s="34"/>
      <c r="D4" s="18"/>
      <c r="E4" s="15"/>
      <c r="F4" s="15"/>
      <c r="G4" s="15"/>
      <c r="H4" s="15"/>
      <c r="I4" s="15"/>
      <c r="J4" s="33">
        <v>5</v>
      </c>
      <c r="K4" s="25">
        <f>SUM(D4:J4)</f>
        <v>5</v>
      </c>
    </row>
    <row r="5" spans="1:15" x14ac:dyDescent="0.2">
      <c r="A5" s="34" t="s">
        <v>25</v>
      </c>
      <c r="B5" s="34"/>
      <c r="C5" s="34"/>
      <c r="D5" s="18"/>
      <c r="E5" s="15"/>
      <c r="F5" s="15"/>
      <c r="G5" s="15"/>
      <c r="H5" s="15"/>
      <c r="I5" s="15"/>
      <c r="J5" s="33">
        <v>5</v>
      </c>
      <c r="K5" s="25">
        <f t="shared" ref="K5:K11" si="0">SUM(D5:J5)</f>
        <v>5</v>
      </c>
    </row>
    <row r="6" spans="1:15" x14ac:dyDescent="0.2">
      <c r="A6" s="34" t="s">
        <v>20</v>
      </c>
      <c r="B6" s="34"/>
      <c r="C6" s="34"/>
      <c r="D6" s="18"/>
      <c r="E6" s="15"/>
      <c r="F6" s="15"/>
      <c r="G6" s="15"/>
      <c r="H6" s="15"/>
      <c r="I6" s="15"/>
      <c r="J6" s="33">
        <v>5</v>
      </c>
      <c r="K6" s="25">
        <f t="shared" si="0"/>
        <v>5</v>
      </c>
    </row>
    <row r="7" spans="1:15" x14ac:dyDescent="0.2">
      <c r="A7" s="34" t="s">
        <v>21</v>
      </c>
      <c r="B7" s="34"/>
      <c r="C7" s="34"/>
      <c r="D7" s="18"/>
      <c r="E7" s="15"/>
      <c r="F7" s="15"/>
      <c r="G7" s="15"/>
      <c r="H7" s="15"/>
      <c r="I7" s="15"/>
      <c r="J7" s="33">
        <v>5</v>
      </c>
      <c r="K7" s="25">
        <f t="shared" si="0"/>
        <v>5</v>
      </c>
    </row>
    <row r="8" spans="1:15" x14ac:dyDescent="0.2">
      <c r="A8" s="34" t="s">
        <v>18</v>
      </c>
      <c r="B8" s="34"/>
      <c r="C8" s="34"/>
      <c r="D8" s="18"/>
      <c r="E8" s="15"/>
      <c r="F8" s="15"/>
      <c r="G8" s="15"/>
      <c r="H8" s="15"/>
      <c r="I8" s="15"/>
      <c r="J8" s="33">
        <v>5</v>
      </c>
      <c r="K8" s="25">
        <f t="shared" si="0"/>
        <v>5</v>
      </c>
    </row>
    <row r="9" spans="1:15" x14ac:dyDescent="0.2">
      <c r="A9" s="34" t="s">
        <v>22</v>
      </c>
      <c r="B9" s="34"/>
      <c r="C9" s="34"/>
      <c r="D9" s="18"/>
      <c r="E9" s="15"/>
      <c r="F9" s="15"/>
      <c r="G9" s="15"/>
      <c r="H9" s="15"/>
      <c r="I9" s="15"/>
      <c r="J9" s="33">
        <v>5</v>
      </c>
      <c r="K9" s="25">
        <f t="shared" si="0"/>
        <v>5</v>
      </c>
    </row>
    <row r="10" spans="1:15" x14ac:dyDescent="0.2">
      <c r="A10" s="34" t="s">
        <v>14</v>
      </c>
      <c r="B10" s="34"/>
      <c r="C10" s="34"/>
      <c r="D10" s="18"/>
      <c r="E10" s="15"/>
      <c r="F10" s="15"/>
      <c r="G10" s="15"/>
      <c r="H10" s="15"/>
      <c r="I10" s="15"/>
      <c r="J10" s="33">
        <v>5</v>
      </c>
      <c r="K10" s="25">
        <f t="shared" si="0"/>
        <v>5</v>
      </c>
    </row>
    <row r="11" spans="1:15" x14ac:dyDescent="0.2">
      <c r="A11" s="34" t="s">
        <v>26</v>
      </c>
      <c r="B11" s="34"/>
      <c r="C11" s="34"/>
      <c r="D11" s="18"/>
      <c r="E11" s="15"/>
      <c r="F11" s="15"/>
      <c r="G11" s="15"/>
      <c r="H11" s="15"/>
      <c r="I11" s="15"/>
      <c r="J11" s="33">
        <v>5</v>
      </c>
      <c r="K11" s="25">
        <f t="shared" si="0"/>
        <v>5</v>
      </c>
    </row>
  </sheetData>
  <mergeCells count="9">
    <mergeCell ref="A9:C9"/>
    <mergeCell ref="A10:C10"/>
    <mergeCell ref="A11:C11"/>
    <mergeCell ref="A3:C3"/>
    <mergeCell ref="A4:C4"/>
    <mergeCell ref="A5:C5"/>
    <mergeCell ref="A6:C6"/>
    <mergeCell ref="A7:C7"/>
    <mergeCell ref="A8:C8"/>
  </mergeCells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20"/>
  <sheetViews>
    <sheetView tabSelected="1" workbookViewId="0">
      <selection activeCell="L10" sqref="L10"/>
    </sheetView>
  </sheetViews>
  <sheetFormatPr defaultRowHeight="15" x14ac:dyDescent="0.2"/>
  <cols>
    <col min="1" max="1" width="33" style="7" customWidth="1"/>
    <col min="2" max="6" width="9.28515625" style="7" customWidth="1"/>
    <col min="7" max="7" width="7.5703125" style="7" customWidth="1"/>
    <col min="8" max="8" width="8.28515625" style="7" customWidth="1"/>
    <col min="9" max="12" width="4.140625" style="7" bestFit="1" customWidth="1"/>
    <col min="13" max="13" width="4.140625" style="7" customWidth="1"/>
    <col min="14" max="14" width="7.140625" style="7" bestFit="1" customWidth="1"/>
    <col min="15" max="16384" width="9.140625" style="7"/>
  </cols>
  <sheetData>
    <row r="1" spans="1:15" ht="15.75" x14ac:dyDescent="0.25">
      <c r="A1" s="5" t="s">
        <v>12</v>
      </c>
      <c r="B1" s="6"/>
      <c r="C1" s="5"/>
      <c r="D1" s="5"/>
      <c r="E1" s="5"/>
      <c r="F1" s="5"/>
      <c r="G1" s="5"/>
    </row>
    <row r="2" spans="1:15" ht="6" customHeight="1" x14ac:dyDescent="0.25">
      <c r="A2" s="5"/>
      <c r="B2" s="6"/>
      <c r="C2" s="5"/>
      <c r="D2" s="5"/>
      <c r="E2" s="5"/>
      <c r="F2" s="5"/>
      <c r="G2" s="5"/>
    </row>
    <row r="3" spans="1:15" ht="15.75" x14ac:dyDescent="0.25">
      <c r="A3" s="36" t="s">
        <v>27</v>
      </c>
      <c r="B3" s="36"/>
      <c r="C3" s="36"/>
      <c r="D3" s="36"/>
      <c r="E3" s="36"/>
      <c r="F3" s="36"/>
      <c r="G3" s="36"/>
    </row>
    <row r="4" spans="1:15" x14ac:dyDescent="0.2">
      <c r="A4" s="6"/>
      <c r="B4" s="6"/>
      <c r="C4" s="6"/>
      <c r="D4" s="6"/>
      <c r="E4" s="6"/>
      <c r="F4" s="6"/>
      <c r="G4" s="6"/>
    </row>
    <row r="5" spans="1:15" ht="15.75" x14ac:dyDescent="0.25">
      <c r="F5" s="21"/>
      <c r="G5" s="8"/>
      <c r="H5" s="20"/>
      <c r="I5" s="8"/>
      <c r="N5" s="37" t="s">
        <v>16</v>
      </c>
      <c r="O5" s="37"/>
    </row>
    <row r="6" spans="1:15" s="11" customFormat="1" ht="135" customHeight="1" x14ac:dyDescent="0.2">
      <c r="A6" s="9"/>
      <c r="B6" s="10" t="s">
        <v>1</v>
      </c>
      <c r="C6" s="10" t="s">
        <v>2</v>
      </c>
      <c r="D6" s="10" t="s">
        <v>3</v>
      </c>
      <c r="E6" s="10" t="s">
        <v>4</v>
      </c>
      <c r="F6" s="10" t="s">
        <v>5</v>
      </c>
      <c r="H6" s="7"/>
      <c r="I6" s="10" t="str">
        <f>B6</f>
        <v>Evaluator 1</v>
      </c>
      <c r="J6" s="10" t="str">
        <f>C6</f>
        <v>Evaluator 2</v>
      </c>
      <c r="K6" s="10" t="str">
        <f>D6</f>
        <v>Evaluator 3</v>
      </c>
      <c r="L6" s="10" t="str">
        <f>E6</f>
        <v>Evaluator 4</v>
      </c>
      <c r="M6" s="10" t="str">
        <f>F6</f>
        <v>Evaluator 5</v>
      </c>
      <c r="N6" s="23" t="s">
        <v>17</v>
      </c>
      <c r="O6" s="19" t="s">
        <v>15</v>
      </c>
    </row>
    <row r="7" spans="1:15" s="30" customFormat="1" ht="16.5" customHeight="1" x14ac:dyDescent="0.2">
      <c r="A7" s="29" t="str">
        <f>'1'!A4:C4</f>
        <v>Bartlett Cocke</v>
      </c>
      <c r="B7" s="27">
        <f>'1'!K4</f>
        <v>80.2</v>
      </c>
      <c r="C7" s="27">
        <f>'2'!K4</f>
        <v>86</v>
      </c>
      <c r="D7" s="27">
        <f>'3'!K4</f>
        <v>99.7</v>
      </c>
      <c r="E7" s="27">
        <f>'4'!K4</f>
        <v>81</v>
      </c>
      <c r="F7" s="27">
        <f>'5'!K4</f>
        <v>73.3</v>
      </c>
      <c r="G7" s="32"/>
      <c r="H7" s="32"/>
      <c r="I7" s="28">
        <f t="shared" ref="I7:I14" si="0">RANK(B7,$B$7:$B$14,0)</f>
        <v>3</v>
      </c>
      <c r="J7" s="28">
        <f t="shared" ref="J7:J14" si="1">RANK(C7,$C$7:$C$14,0)</f>
        <v>6</v>
      </c>
      <c r="K7" s="28">
        <f t="shared" ref="K7:K14" si="2">RANK(D7,$D$7:$D$14,0)</f>
        <v>4</v>
      </c>
      <c r="L7" s="28">
        <f t="shared" ref="L7:L14" si="3">RANK(E7,$E$7:$E$14,0)</f>
        <v>2</v>
      </c>
      <c r="M7" s="28">
        <f t="shared" ref="M7:M14" si="4">RANK(F7,$F$7:$F$14,0)</f>
        <v>5</v>
      </c>
      <c r="N7" s="31">
        <f t="shared" ref="N7:N14" si="5">AVERAGE(I7:M7)</f>
        <v>4</v>
      </c>
      <c r="O7" s="31">
        <f t="shared" ref="O7:O14" si="6">RANK(N7,$N$7:$N$14,1)</f>
        <v>3</v>
      </c>
    </row>
    <row r="8" spans="1:15" ht="16.5" customHeight="1" x14ac:dyDescent="0.2">
      <c r="A8" s="13" t="str">
        <f>'1'!A5:C5</f>
        <v>Durotech</v>
      </c>
      <c r="B8" s="26">
        <f>'1'!K5</f>
        <v>76.499999999999986</v>
      </c>
      <c r="C8" s="26">
        <f>'2'!K5</f>
        <v>75.5</v>
      </c>
      <c r="D8" s="26">
        <f>'3'!K5</f>
        <v>81</v>
      </c>
      <c r="E8" s="26">
        <f>'4'!K5</f>
        <v>63.75</v>
      </c>
      <c r="F8" s="26">
        <f>'5'!K5</f>
        <v>69.099999999999994</v>
      </c>
      <c r="G8" s="22"/>
      <c r="H8" s="22"/>
      <c r="I8" s="12">
        <f t="shared" si="0"/>
        <v>7</v>
      </c>
      <c r="J8" s="12">
        <f t="shared" si="1"/>
        <v>8</v>
      </c>
      <c r="K8" s="12">
        <f t="shared" si="2"/>
        <v>8</v>
      </c>
      <c r="L8" s="12">
        <f t="shared" si="3"/>
        <v>7</v>
      </c>
      <c r="M8" s="12">
        <f t="shared" si="4"/>
        <v>7</v>
      </c>
      <c r="N8" s="24">
        <f t="shared" si="5"/>
        <v>7.4</v>
      </c>
      <c r="O8" s="24">
        <f t="shared" si="6"/>
        <v>8</v>
      </c>
    </row>
    <row r="9" spans="1:15" ht="16.5" customHeight="1" x14ac:dyDescent="0.2">
      <c r="A9" s="13" t="str">
        <f>'1'!A6:C6</f>
        <v>Kitchell</v>
      </c>
      <c r="B9" s="26">
        <f>'1'!K6</f>
        <v>81.400000000000006</v>
      </c>
      <c r="C9" s="26">
        <f>'2'!K6</f>
        <v>87</v>
      </c>
      <c r="D9" s="26">
        <f>'3'!K6</f>
        <v>90.5</v>
      </c>
      <c r="E9" s="26">
        <f>'4'!K6</f>
        <v>62.5</v>
      </c>
      <c r="F9" s="26">
        <f>'5'!K6</f>
        <v>69.3</v>
      </c>
      <c r="G9" s="22"/>
      <c r="H9" s="22"/>
      <c r="I9" s="12">
        <f t="shared" si="0"/>
        <v>2</v>
      </c>
      <c r="J9" s="12">
        <f t="shared" si="1"/>
        <v>5</v>
      </c>
      <c r="K9" s="12">
        <f t="shared" si="2"/>
        <v>6</v>
      </c>
      <c r="L9" s="12">
        <f t="shared" si="3"/>
        <v>8</v>
      </c>
      <c r="M9" s="12">
        <f t="shared" si="4"/>
        <v>6</v>
      </c>
      <c r="N9" s="24">
        <f t="shared" si="5"/>
        <v>5.4</v>
      </c>
      <c r="O9" s="24">
        <f t="shared" si="6"/>
        <v>6</v>
      </c>
    </row>
    <row r="10" spans="1:15" x14ac:dyDescent="0.2">
      <c r="A10" s="13" t="str">
        <f>'1'!A7:C7</f>
        <v>Manhattan</v>
      </c>
      <c r="B10" s="26">
        <f>'1'!K7</f>
        <v>76.8</v>
      </c>
      <c r="C10" s="26">
        <f>'2'!K7</f>
        <v>89</v>
      </c>
      <c r="D10" s="26">
        <f>'3'!K7</f>
        <v>90.4</v>
      </c>
      <c r="E10" s="26">
        <f>'4'!K7</f>
        <v>70.5</v>
      </c>
      <c r="F10" s="26">
        <f>'5'!K7</f>
        <v>69.099999999999994</v>
      </c>
      <c r="G10" s="22"/>
      <c r="H10" s="22"/>
      <c r="I10" s="12">
        <f t="shared" si="0"/>
        <v>6</v>
      </c>
      <c r="J10" s="12">
        <f t="shared" si="1"/>
        <v>4</v>
      </c>
      <c r="K10" s="12">
        <f t="shared" si="2"/>
        <v>7</v>
      </c>
      <c r="L10" s="12">
        <f t="shared" si="3"/>
        <v>5</v>
      </c>
      <c r="M10" s="12">
        <f t="shared" si="4"/>
        <v>7</v>
      </c>
      <c r="N10" s="24">
        <f t="shared" si="5"/>
        <v>5.8</v>
      </c>
      <c r="O10" s="24">
        <f t="shared" si="6"/>
        <v>7</v>
      </c>
    </row>
    <row r="11" spans="1:15" x14ac:dyDescent="0.2">
      <c r="A11" s="13" t="str">
        <f>'1'!A8:C8</f>
        <v>Tellepsen</v>
      </c>
      <c r="B11" s="26">
        <f>'1'!K8</f>
        <v>75.900000000000006</v>
      </c>
      <c r="C11" s="26">
        <f>'2'!K8</f>
        <v>96.6</v>
      </c>
      <c r="D11" s="26">
        <f>'3'!K8</f>
        <v>99.8</v>
      </c>
      <c r="E11" s="26">
        <f>'4'!K8</f>
        <v>69.5</v>
      </c>
      <c r="F11" s="26">
        <f>'5'!K8</f>
        <v>75.400000000000006</v>
      </c>
      <c r="G11" s="22"/>
      <c r="H11" s="22"/>
      <c r="I11" s="12">
        <f t="shared" si="0"/>
        <v>8</v>
      </c>
      <c r="J11" s="12">
        <f t="shared" si="1"/>
        <v>2</v>
      </c>
      <c r="K11" s="12">
        <f t="shared" si="2"/>
        <v>3</v>
      </c>
      <c r="L11" s="12">
        <f t="shared" si="3"/>
        <v>6</v>
      </c>
      <c r="M11" s="12">
        <f t="shared" si="4"/>
        <v>4</v>
      </c>
      <c r="N11" s="24">
        <f t="shared" si="5"/>
        <v>4.5999999999999996</v>
      </c>
      <c r="O11" s="24">
        <f t="shared" si="6"/>
        <v>4</v>
      </c>
    </row>
    <row r="12" spans="1:15" s="30" customFormat="1" x14ac:dyDescent="0.2">
      <c r="A12" s="29" t="str">
        <f>'1'!A9:C9</f>
        <v>Turner</v>
      </c>
      <c r="B12" s="27">
        <f>'1'!K9</f>
        <v>79.100000000000009</v>
      </c>
      <c r="C12" s="27">
        <f>'2'!K9</f>
        <v>95</v>
      </c>
      <c r="D12" s="27">
        <f>'3'!K9</f>
        <v>100</v>
      </c>
      <c r="E12" s="27">
        <f>'4'!K9</f>
        <v>79.5</v>
      </c>
      <c r="F12" s="27">
        <f>'5'!K9</f>
        <v>75.599999999999994</v>
      </c>
      <c r="G12" s="32"/>
      <c r="H12" s="32"/>
      <c r="I12" s="28">
        <f t="shared" si="0"/>
        <v>4</v>
      </c>
      <c r="J12" s="28">
        <f t="shared" si="1"/>
        <v>3</v>
      </c>
      <c r="K12" s="28">
        <f t="shared" si="2"/>
        <v>1</v>
      </c>
      <c r="L12" s="28">
        <f t="shared" si="3"/>
        <v>3</v>
      </c>
      <c r="M12" s="28">
        <f t="shared" si="4"/>
        <v>3</v>
      </c>
      <c r="N12" s="31">
        <f t="shared" si="5"/>
        <v>2.8</v>
      </c>
      <c r="O12" s="31">
        <f t="shared" si="6"/>
        <v>2</v>
      </c>
    </row>
    <row r="13" spans="1:15" s="30" customFormat="1" x14ac:dyDescent="0.2">
      <c r="A13" s="29" t="str">
        <f>'1'!A10:C10</f>
        <v>Vaughn</v>
      </c>
      <c r="B13" s="27">
        <f>'1'!K10</f>
        <v>83.9</v>
      </c>
      <c r="C13" s="27">
        <f>'2'!K10</f>
        <v>99</v>
      </c>
      <c r="D13" s="27">
        <f>'3'!K10</f>
        <v>99.9</v>
      </c>
      <c r="E13" s="27">
        <f>'4'!K10</f>
        <v>84</v>
      </c>
      <c r="F13" s="27">
        <f>'5'!K10</f>
        <v>77.5</v>
      </c>
      <c r="G13" s="32"/>
      <c r="H13" s="32"/>
      <c r="I13" s="28">
        <f t="shared" si="0"/>
        <v>1</v>
      </c>
      <c r="J13" s="28">
        <f t="shared" si="1"/>
        <v>1</v>
      </c>
      <c r="K13" s="28">
        <f t="shared" si="2"/>
        <v>2</v>
      </c>
      <c r="L13" s="28">
        <f t="shared" si="3"/>
        <v>1</v>
      </c>
      <c r="M13" s="28">
        <f t="shared" si="4"/>
        <v>1</v>
      </c>
      <c r="N13" s="31">
        <f t="shared" si="5"/>
        <v>1.2</v>
      </c>
      <c r="O13" s="31">
        <f t="shared" si="6"/>
        <v>1</v>
      </c>
    </row>
    <row r="14" spans="1:15" x14ac:dyDescent="0.2">
      <c r="A14" s="13" t="str">
        <f>'1'!A11:C11</f>
        <v>Whiting-Turner</v>
      </c>
      <c r="B14" s="26">
        <f>'1'!K11</f>
        <v>78.3</v>
      </c>
      <c r="C14" s="26">
        <f>'2'!K11</f>
        <v>82.5</v>
      </c>
      <c r="D14" s="26">
        <f>'3'!K11</f>
        <v>93.4</v>
      </c>
      <c r="E14" s="26">
        <f>'4'!K11</f>
        <v>78</v>
      </c>
      <c r="F14" s="26">
        <f>'5'!K11</f>
        <v>75.900000000000006</v>
      </c>
      <c r="G14" s="22"/>
      <c r="H14" s="22"/>
      <c r="I14" s="12">
        <f t="shared" si="0"/>
        <v>5</v>
      </c>
      <c r="J14" s="12">
        <f t="shared" si="1"/>
        <v>7</v>
      </c>
      <c r="K14" s="12">
        <f t="shared" si="2"/>
        <v>5</v>
      </c>
      <c r="L14" s="12">
        <f t="shared" si="3"/>
        <v>4</v>
      </c>
      <c r="M14" s="12">
        <f t="shared" si="4"/>
        <v>2</v>
      </c>
      <c r="N14" s="24">
        <f t="shared" si="5"/>
        <v>4.5999999999999996</v>
      </c>
      <c r="O14" s="24">
        <f t="shared" si="6"/>
        <v>4</v>
      </c>
    </row>
    <row r="20" spans="1:1" x14ac:dyDescent="0.2">
      <c r="A20" s="14" t="s">
        <v>13</v>
      </c>
    </row>
  </sheetData>
  <mergeCells count="2">
    <mergeCell ref="A3:G3"/>
    <mergeCell ref="N5:O5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</vt:lpstr>
      <vt:lpstr>2</vt:lpstr>
      <vt:lpstr>3</vt:lpstr>
      <vt:lpstr>4</vt:lpstr>
      <vt:lpstr>5</vt:lpstr>
      <vt:lpstr>6</vt:lpstr>
      <vt:lpstr>Summary</vt:lpstr>
    </vt:vector>
  </TitlesOfParts>
  <Company>University of Houston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Eric Shen</cp:lastModifiedBy>
  <cp:lastPrinted>2013-06-21T21:40:12Z</cp:lastPrinted>
  <dcterms:created xsi:type="dcterms:W3CDTF">2013-06-21T21:38:22Z</dcterms:created>
  <dcterms:modified xsi:type="dcterms:W3CDTF">2023-03-07T15:58:19Z</dcterms:modified>
</cp:coreProperties>
</file>