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T:\PURCHASING_New\03_Active Procurement\FY2022\Formal Solicitations\RFQ730-22137 CMP Campus Lighting and Security Phase II\Evaluations\"/>
    </mc:Choice>
  </mc:AlternateContent>
  <xr:revisionPtr revIDLastSave="0" documentId="8_{4DF4A52F-0093-400A-A7F3-E2091F9504F2}" xr6:coauthVersionLast="47" xr6:coauthVersionMax="47" xr10:uidLastSave="{00000000-0000-0000-0000-000000000000}"/>
  <bookViews>
    <workbookView xWindow="-120" yWindow="-120" windowWidth="29040" windowHeight="15840" tabRatio="722" activeTab="8" xr2:uid="{00000000-000D-0000-FFFF-FFFF00000000}"/>
  </bookViews>
  <sheets>
    <sheet name="1" sheetId="2" r:id="rId1"/>
    <sheet name="2" sheetId="3" r:id="rId2"/>
    <sheet name="3" sheetId="5" r:id="rId3"/>
    <sheet name="4" sheetId="9" r:id="rId4"/>
    <sheet name="5" sheetId="10" r:id="rId5"/>
    <sheet name="6" sheetId="15" r:id="rId6"/>
    <sheet name="HUB" sheetId="16" r:id="rId7"/>
    <sheet name="Summary" sheetId="1" r:id="rId8"/>
    <sheet name="Evaluation" sheetId="17"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5" l="1"/>
  <c r="J6" i="15"/>
  <c r="J5" i="15"/>
  <c r="J4" i="15"/>
  <c r="J7" i="10"/>
  <c r="J6" i="10"/>
  <c r="J5" i="10"/>
  <c r="J4" i="10"/>
  <c r="J7" i="9"/>
  <c r="J6" i="9"/>
  <c r="J5" i="9"/>
  <c r="J4" i="9"/>
  <c r="J7" i="5"/>
  <c r="J6" i="5"/>
  <c r="J5" i="5"/>
  <c r="J4" i="5"/>
  <c r="J7" i="3"/>
  <c r="J6" i="3"/>
  <c r="J5" i="3"/>
  <c r="J4" i="3"/>
  <c r="J5" i="2"/>
  <c r="J6" i="2"/>
  <c r="J7" i="2"/>
  <c r="J4" i="2"/>
  <c r="K4" i="2" s="1"/>
  <c r="K7" i="16"/>
  <c r="K6" i="16"/>
  <c r="K5" i="16"/>
  <c r="K4" i="16"/>
  <c r="K7" i="15"/>
  <c r="K6" i="15"/>
  <c r="K5" i="15"/>
  <c r="K4" i="15"/>
  <c r="K7" i="10"/>
  <c r="K6" i="10"/>
  <c r="K5" i="10"/>
  <c r="K4" i="10"/>
  <c r="K7" i="9"/>
  <c r="K6" i="9"/>
  <c r="K5" i="9"/>
  <c r="K4" i="9"/>
  <c r="K7" i="5"/>
  <c r="K6" i="5"/>
  <c r="K5" i="5"/>
  <c r="K4" i="5"/>
  <c r="K7" i="3"/>
  <c r="K6" i="3"/>
  <c r="K5" i="3"/>
  <c r="K4" i="3"/>
  <c r="K5" i="2"/>
  <c r="K6" i="2"/>
  <c r="K7" i="2"/>
  <c r="K6" i="1" l="1"/>
  <c r="L6" i="1"/>
  <c r="M6" i="1"/>
  <c r="N6" i="1"/>
  <c r="O6" i="1"/>
  <c r="J6" i="1"/>
  <c r="G7" i="1" l="1"/>
  <c r="F7" i="1"/>
  <c r="E7" i="1"/>
  <c r="D7" i="1"/>
  <c r="C7" i="1"/>
  <c r="C10" i="1" l="1"/>
  <c r="G10" i="1"/>
  <c r="F10" i="1"/>
  <c r="D10" i="1"/>
  <c r="E10" i="1"/>
  <c r="F9" i="1"/>
  <c r="E9" i="1"/>
  <c r="D9" i="1"/>
  <c r="G9" i="1"/>
  <c r="C9" i="1"/>
  <c r="F8" i="1"/>
  <c r="E8" i="1"/>
  <c r="D8" i="1"/>
  <c r="G8" i="1"/>
  <c r="C8" i="1"/>
  <c r="K7" i="1" l="1"/>
  <c r="M10" i="1"/>
  <c r="N7" i="1"/>
  <c r="O8" i="1"/>
  <c r="N8" i="1"/>
  <c r="L8" i="1"/>
  <c r="K10" i="1"/>
  <c r="L9" i="1"/>
  <c r="L10" i="1"/>
  <c r="M8" i="1"/>
  <c r="K9" i="1"/>
  <c r="M9" i="1"/>
  <c r="N10" i="1"/>
  <c r="L7" i="1"/>
  <c r="O9" i="1"/>
  <c r="O10" i="1"/>
  <c r="O7" i="1"/>
  <c r="K8" i="1"/>
  <c r="N9" i="1"/>
  <c r="M7" i="1"/>
  <c r="A8" i="1"/>
  <c r="A9" i="1"/>
  <c r="A10" i="1"/>
  <c r="A7" i="1"/>
  <c r="B10" i="1"/>
  <c r="B9" i="1"/>
  <c r="B8" i="1"/>
  <c r="B7" i="1"/>
  <c r="J7" i="1" l="1"/>
  <c r="P7" i="1" s="1"/>
  <c r="J8" i="1"/>
  <c r="P8" i="1" s="1"/>
  <c r="J9" i="1"/>
  <c r="P9" i="1" s="1"/>
  <c r="J10" i="1"/>
  <c r="P10" i="1" s="1"/>
  <c r="Q10" i="1" l="1"/>
  <c r="Q7" i="1"/>
  <c r="Q9" i="1"/>
  <c r="Q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24ED44C3-6C3B-43F6-9C79-5A090FA05AA7}">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8504C427-3DC1-4110-B511-67BEF2593C98}">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<sst xmlns="http://schemas.openxmlformats.org/spreadsheetml/2006/main" count="139" uniqueCount="51">
  <si>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</si>
  <si>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</si>
  <si>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</si>
  <si>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</si>
  <si>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</si>
  <si>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</si>
  <si>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</si>
  <si>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</si>
  <si>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</si>
  <si>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</si>
  <si>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</si>
  <si>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</si>
  <si>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</si>
  <si>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</si>
  <si>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</si>
  <si>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</si>
  <si>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Avg of comm rank per vendor</t>
  </si>
  <si>
    <t>Total</t>
  </si>
  <si>
    <t>Evaluator 6</t>
  </si>
  <si>
    <t>Criteria 7</t>
  </si>
  <si>
    <t>Courtney Harper + Partners</t>
  </si>
  <si>
    <t>DBR Engineering</t>
  </si>
  <si>
    <t>PGA Engineers</t>
  </si>
  <si>
    <t>PGAL</t>
  </si>
  <si>
    <t>RFQ730-22137 CMP Campus Lighting and Security Phase II</t>
  </si>
  <si>
    <t>University of Houston Evaluation Matrix $1 Million+</t>
  </si>
  <si>
    <t xml:space="preserve">RFQ730-22137 CMP Campus Lighting and Security Phase II </t>
  </si>
  <si>
    <t>Name</t>
  </si>
  <si>
    <t>Evaluation Due Date</t>
  </si>
  <si>
    <t>10/28/2022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</si>
  <si>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</si>
  <si>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</si>
  <si>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</si>
  <si>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</si>
  <si>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</si>
  <si>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</si>
  <si>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</si>
  <si>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</si>
  <si>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</si>
  <si>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</si>
  <si>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</si>
  <si>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Relevant Project Team and Individual Team Member Experience and Capabilities
</t>
  </si>
  <si>
    <t>Quality of Design</t>
  </si>
  <si>
    <t>Methodology and Best Practices</t>
  </si>
  <si>
    <t>Financial Stability</t>
  </si>
  <si>
    <t>Quality and Responsiveness of Qualifications</t>
  </si>
  <si>
    <t>Respondent’s Past Experience with Lighting/Security</t>
  </si>
  <si>
    <t>Respondent’s Past HUB/MBE/WBE Goal Attainment and Quality of Procedures for UHS HUB Goal Attainment on this Project  
**ONLY HUB WILL EVALUATE**</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</si>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</sst>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8"/>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2">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105">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22" fillId="0" borderId="0" xfId="0" applyFont="1"/>
    <xf numFmtId="0" fontId="0" fillId="0" borderId="0" xfId="0"/>
    <xf numFmtId="0" fontId="20" fillId="0" borderId="0" xfId="0" applyFont="1" applyBorder="1" applyAlignment="1">
      <alignment horizontal="left"/>
    </xf>
    <xf numFmtId="0" fontId="43" fillId="0" borderId="0" xfId="0" applyFont="1" applyBorder="1" applyAlignment="1">
      <alignment horizontal="left"/>
    </xf>
    <xf numFmtId="0" fontId="43" fillId="25" borderId="0" xfId="0" applyFont="1" applyFill="1" applyAlignment="1"/>
    <xf numFmtId="0" fontId="44" fillId="25" borderId="0" xfId="0" applyFont="1" applyFill="1"/>
    <xf numFmtId="0" fontId="21" fillId="25" borderId="0" xfId="0" applyFont="1" applyFill="1"/>
    <xf numFmtId="0" fontId="44" fillId="25" borderId="0" xfId="0" applyFont="1" applyFill="1" applyBorder="1"/>
    <xf numFmtId="0" fontId="20" fillId="25" borderId="0" xfId="0" applyFont="1" applyFill="1"/>
    <xf numFmtId="0" fontId="20" fillId="25" borderId="0" xfId="0" applyFont="1" applyFill="1" applyBorder="1" applyAlignment="1">
      <alignment horizontal="left" vertical="center"/>
    </xf>
    <xf numFmtId="0" fontId="20" fillId="25" borderId="0" xfId="0" applyFont="1" applyFill="1" applyBorder="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5" fillId="25" borderId="0" xfId="0" applyFont="1" applyFill="1"/>
    <xf numFmtId="0" fontId="42" fillId="24" borderId="13" xfId="0" applyFont="1" applyFill="1" applyBorder="1" applyAlignment="1">
      <alignment horizontal="right"/>
    </xf>
    <xf numFmtId="0" fontId="41" fillId="24" borderId="14" xfId="0" applyFont="1" applyFill="1" applyBorder="1" applyAlignment="1">
      <alignment horizontal="right" textRotation="90" wrapText="1"/>
    </xf>
    <xf numFmtId="0" fontId="21" fillId="25" borderId="0" xfId="0" applyFont="1" applyFill="1" applyAlignment="1">
      <alignment horizontal="right"/>
    </xf>
    <xf numFmtId="0" fontId="43" fillId="25" borderId="0" xfId="0" applyFont="1" applyFill="1" applyAlignment="1">
      <alignment horizontal="right"/>
    </xf>
    <xf numFmtId="0" fontId="44" fillId="25" borderId="0" xfId="0" applyFont="1" applyFill="1" applyAlignment="1">
      <alignment horizontal="right"/>
    </xf>
    <xf numFmtId="0" fontId="21" fillId="25" borderId="11" xfId="0" applyFont="1" applyFill="1" applyBorder="1"/>
    <xf numFmtId="0" fontId="21" fillId="25" borderId="12" xfId="0" applyFont="1" applyFill="1" applyBorder="1"/>
    <xf numFmtId="0" fontId="20" fillId="25" borderId="14" xfId="0" applyFont="1" applyFill="1" applyBorder="1" applyAlignment="1">
      <alignment horizontal="right" textRotation="90" wrapText="1"/>
    </xf>
    <xf numFmtId="0" fontId="21" fillId="25" borderId="13" xfId="0" applyFont="1" applyFill="1" applyBorder="1" applyAlignment="1">
      <alignment horizontal="right"/>
    </xf>
    <xf numFmtId="0" fontId="21" fillId="25" borderId="15" xfId="0" applyFont="1" applyFill="1" applyBorder="1" applyAlignment="1">
      <alignment horizontal="right"/>
    </xf>
    <xf numFmtId="2" fontId="21" fillId="25" borderId="11" xfId="0" applyNumberFormat="1" applyFont="1" applyFill="1" applyBorder="1"/>
    <xf numFmtId="0" fontId="22" fillId="0" borderId="0" xfId="98" applyFont="1"/>
    <xf numFmtId="0" fontId="47" fillId="0" borderId="10" xfId="109" applyFont="1" applyBorder="1" applyAlignment="1">
      <alignment horizontal="right"/>
    </xf>
    <xf numFmtId="0" fontId="49" fillId="0" borderId="10" xfId="109" applyFont="1" applyFill="1" applyBorder="1" applyAlignment="1">
      <alignment horizontal="right"/>
    </xf>
    <xf numFmtId="0" fontId="48" fillId="0" borderId="0" xfId="98" applyFont="1" applyFill="1" applyBorder="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2" fillId="0" borderId="0" xfId="98" applyFont="1"/>
    <xf numFmtId="0" fontId="21" fillId="26" borderId="11" xfId="0" applyFont="1" applyFill="1" applyBorder="1" applyAlignment="1">
      <alignment horizontal="left"/>
    </xf>
    <xf numFmtId="2" fontId="21" fillId="26" borderId="11" xfId="0" applyNumberFormat="1" applyFont="1" applyFill="1" applyBorder="1"/>
    <xf numFmtId="0" fontId="21" fillId="26" borderId="12" xfId="0" applyFont="1" applyFill="1" applyBorder="1"/>
    <xf numFmtId="0" fontId="21" fillId="26" borderId="11" xfId="0" applyFont="1" applyFill="1" applyBorder="1" applyAlignment="1">
      <alignment horizontal="right"/>
    </xf>
    <xf numFmtId="0" fontId="21" fillId="26" borderId="15" xfId="0" applyFont="1" applyFill="1" applyBorder="1" applyAlignment="1">
      <alignment horizontal="right"/>
    </xf>
    <xf numFmtId="0" fontId="42" fillId="26" borderId="13" xfId="0" applyFont="1" applyFill="1" applyBorder="1" applyAlignment="1">
      <alignment horizontal="right"/>
    </xf>
    <xf numFmtId="0" fontId="21" fillId="26" borderId="0" xfId="0" applyFont="1" applyFill="1"/>
    <xf numFmtId="0" fontId="47" fillId="0" borderId="0" xfId="98" applyFont="1" applyAlignment="1">
      <alignment horizontal="left"/>
    </xf>
    <xf numFmtId="0" fontId="46" fillId="0" borderId="10" xfId="109" applyFont="1" applyBorder="1" applyAlignment="1">
      <alignment horizontal="center"/>
    </xf>
    <xf numFmtId="0" fontId="43" fillId="0" borderId="0" xfId="0" applyFont="1" applyFill="1" applyAlignment="1">
      <alignment horizontal="left"/>
    </xf>
    <xf numFmtId="0" fontId="43"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ill="1"/>
    <xf numFmtId="0" fontId="20" fillId="0" borderId="0" xfId="98" applyFont="1" applyAlignment="1">
      <alignment horizontal="left"/>
    </xf>
    <xf numFmtId="0" fontId="21" fillId="25" borderId="0" xfId="98" applyFont="1" applyFill="1"/>
    <xf numFmtId="0" fontId="46" fillId="25" borderId="0" xfId="120" applyFont="1" applyFill="1" applyAlignment="1">
      <alignment horizontal="left"/>
    </xf>
    <xf numFmtId="0" fontId="22" fillId="26" borderId="0" xfId="120" applyFont="1" applyFill="1" applyAlignment="1">
      <alignment horizontal="center"/>
    </xf>
    <xf numFmtId="164" fontId="51" fillId="25" borderId="0" xfId="120" applyNumberFormat="1" applyFont="1" applyFill="1" applyAlignment="1">
      <alignment horizontal="center"/>
    </xf>
    <xf numFmtId="0" fontId="51" fillId="25" borderId="0" xfId="120" applyFont="1" applyFill="1"/>
    <xf numFmtId="0" fontId="53" fillId="25" borderId="0" xfId="121" applyFont="1" applyFill="1" applyAlignment="1">
      <alignment horizontal="left" wrapText="1"/>
    </xf>
    <xf numFmtId="0" fontId="53" fillId="25" borderId="0" xfId="121" applyFont="1" applyFill="1" applyAlignment="1">
      <alignment wrapText="1"/>
    </xf>
    <xf numFmtId="0" fontId="22" fillId="26" borderId="16" xfId="98" applyFill="1" applyBorder="1" applyAlignment="1">
      <alignment horizontal="center" wrapText="1"/>
    </xf>
    <xf numFmtId="0" fontId="54" fillId="25" borderId="0" xfId="98" applyFont="1" applyFill="1" applyAlignment="1">
      <alignment horizontal="left" wrapText="1"/>
    </xf>
    <xf numFmtId="0" fontId="53" fillId="25" borderId="0" xfId="121" applyFont="1" applyFill="1" applyAlignment="1">
      <alignment horizontal="left"/>
    </xf>
    <xf numFmtId="0" fontId="53" fillId="25" borderId="0" xfId="121" applyFont="1" applyFill="1" applyAlignment="1"/>
    <xf numFmtId="0" fontId="53" fillId="25" borderId="0" xfId="121" applyFont="1" applyFill="1" applyAlignment="1">
      <alignment horizontal="left"/>
    </xf>
    <xf numFmtId="0" fontId="22" fillId="25" borderId="0" xfId="98" applyFill="1" applyAlignment="1">
      <alignment horizontal="center"/>
    </xf>
    <xf numFmtId="0" fontId="47" fillId="27" borderId="17" xfId="98" applyFont="1" applyFill="1" applyBorder="1" applyAlignment="1">
      <alignment horizontal="left"/>
    </xf>
    <xf numFmtId="0" fontId="47" fillId="27" borderId="18" xfId="98" applyFont="1" applyFill="1" applyBorder="1" applyAlignment="1">
      <alignment horizontal="left"/>
    </xf>
    <xf numFmtId="0" fontId="47" fillId="27" borderId="19" xfId="98" applyFont="1" applyFill="1" applyBorder="1" applyAlignment="1">
      <alignment horizontal="left"/>
    </xf>
    <xf numFmtId="0" fontId="45" fillId="25" borderId="17" xfId="98" applyFont="1" applyFill="1" applyBorder="1" applyAlignment="1">
      <alignment horizontal="left" vertical="top" wrapText="1"/>
    </xf>
    <xf numFmtId="0" fontId="45" fillId="25" borderId="18" xfId="98" applyFont="1" applyFill="1" applyBorder="1" applyAlignment="1">
      <alignment horizontal="left" vertical="top" wrapText="1"/>
    </xf>
    <xf numFmtId="0" fontId="45" fillId="25" borderId="19" xfId="98" applyFont="1" applyFill="1" applyBorder="1" applyAlignment="1">
      <alignment horizontal="left" vertical="top" wrapText="1"/>
    </xf>
    <xf numFmtId="0" fontId="55" fillId="25" borderId="17" xfId="98" applyFont="1" applyFill="1" applyBorder="1" applyAlignment="1">
      <alignment horizontal="left" vertical="top" wrapText="1"/>
    </xf>
    <xf numFmtId="0" fontId="56" fillId="25" borderId="0" xfId="98" applyFont="1" applyFill="1" applyAlignment="1">
      <alignment wrapText="1"/>
    </xf>
    <xf numFmtId="0" fontId="56" fillId="24" borderId="20" xfId="98" applyFont="1" applyFill="1" applyBorder="1" applyAlignment="1">
      <alignment horizontal="center" wrapText="1"/>
    </xf>
    <xf numFmtId="0" fontId="56" fillId="24" borderId="21" xfId="98" applyFont="1" applyFill="1" applyBorder="1" applyAlignment="1">
      <alignment horizontal="center" wrapText="1"/>
    </xf>
    <xf numFmtId="0" fontId="56" fillId="24" borderId="22" xfId="98" applyFont="1" applyFill="1" applyBorder="1" applyAlignment="1">
      <alignment horizontal="center" wrapText="1"/>
    </xf>
    <xf numFmtId="0" fontId="56" fillId="25" borderId="0" xfId="98" applyFont="1" applyFill="1" applyAlignment="1">
      <alignment horizontal="center" wrapText="1"/>
    </xf>
    <xf numFmtId="0" fontId="54" fillId="25" borderId="11" xfId="98" applyFont="1" applyFill="1" applyBorder="1" applyAlignment="1">
      <alignment wrapText="1"/>
    </xf>
    <xf numFmtId="0" fontId="22" fillId="26" borderId="13" xfId="98" applyFill="1" applyBorder="1" applyAlignment="1">
      <alignment horizontal="center"/>
    </xf>
    <xf numFmtId="0" fontId="22" fillId="26" borderId="11" xfId="98" applyFill="1" applyBorder="1" applyAlignment="1">
      <alignment horizontal="center"/>
    </xf>
    <xf numFmtId="0" fontId="22" fillId="26" borderId="23" xfId="98" applyFill="1" applyBorder="1" applyAlignment="1">
      <alignment horizontal="center"/>
    </xf>
    <xf numFmtId="0" fontId="22" fillId="27" borderId="13" xfId="98" applyFill="1" applyBorder="1" applyAlignment="1">
      <alignment horizontal="center"/>
    </xf>
    <xf numFmtId="0" fontId="22" fillId="27" borderId="11" xfId="98" applyFill="1" applyBorder="1" applyAlignment="1">
      <alignment horizontal="center"/>
    </xf>
    <xf numFmtId="0" fontId="22" fillId="27" borderId="23" xfId="98" applyFill="1" applyBorder="1" applyAlignment="1">
      <alignment horizontal="center"/>
    </xf>
    <xf numFmtId="0" fontId="22" fillId="26" borderId="15" xfId="98" applyFill="1" applyBorder="1" applyAlignment="1">
      <alignment horizontal="center"/>
    </xf>
    <xf numFmtId="0" fontId="22" fillId="26" borderId="12" xfId="98" applyFill="1" applyBorder="1" applyAlignment="1">
      <alignment horizontal="center"/>
    </xf>
    <xf numFmtId="0" fontId="22" fillId="26" borderId="24" xfId="98" applyFill="1" applyBorder="1" applyAlignment="1">
      <alignment horizontal="center"/>
    </xf>
    <xf numFmtId="0" fontId="22" fillId="27" borderId="15" xfId="98" applyFill="1" applyBorder="1" applyAlignment="1">
      <alignment horizontal="center"/>
    </xf>
    <xf numFmtId="0" fontId="22" fillId="27" borderId="12" xfId="98" applyFill="1" applyBorder="1" applyAlignment="1">
      <alignment horizontal="center"/>
    </xf>
    <xf numFmtId="0" fontId="22" fillId="27" borderId="24" xfId="98" applyFill="1" applyBorder="1" applyAlignment="1">
      <alignment horizontal="center"/>
    </xf>
    <xf numFmtId="0" fontId="54" fillId="25" borderId="12" xfId="98" applyFont="1" applyFill="1" applyBorder="1" applyAlignment="1">
      <alignment wrapText="1"/>
    </xf>
    <xf numFmtId="0" fontId="22" fillId="28" borderId="0" xfId="98" applyFill="1"/>
    <xf numFmtId="0" fontId="22" fillId="28" borderId="25" xfId="98" applyFill="1" applyBorder="1"/>
    <xf numFmtId="0" fontId="22" fillId="25" borderId="10" xfId="98" applyFill="1" applyBorder="1"/>
    <xf numFmtId="0" fontId="49" fillId="25" borderId="0" xfId="98" applyFont="1" applyFill="1"/>
    <xf numFmtId="0" fontId="22" fillId="25" borderId="0" xfId="98" applyFill="1" applyAlignment="1">
      <alignment wrapText="1"/>
    </xf>
    <xf numFmtId="0" fontId="57" fillId="0" borderId="0" xfId="120" applyFont="1" applyAlignment="1">
      <alignment horizontal="left"/>
    </xf>
    <xf numFmtId="0" fontId="54" fillId="25" borderId="0" xfId="98" applyFont="1" applyFill="1"/>
    <xf numFmtId="0" fontId="52" fillId="25" borderId="0" xfId="121" applyFill="1"/>
    <xf numFmtId="0" fontId="57" fillId="25" borderId="0" xfId="120" applyFont="1" applyFill="1" applyAlignment="1">
      <alignment horizontal="left"/>
    </xf>
    <xf numFmtId="0" fontId="45" fillId="25" borderId="0" xfId="98" applyFont="1" applyFill="1"/>
  </cellXfs>
  <cellStyles count="122">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21" xr:uid="{C19E41E1-8A7F-46DD-857E-03E453E128E8}"/>
    <cellStyle name="Input 2" xfId="81" xr:uid="{00000000-0005-0000-0000-000046000000}"/>
    <cellStyle name="Input 3" xfId="39" xr:uid="{00000000-0005-0000-0000-000047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14" xr:uid="{58EB5E64-55E1-4582-9F6E-051D36707517}"/>
    <cellStyle name="Normal 11" xfId="117" xr:uid="{85D814BF-5A13-4448-BAB4-64C904310A5E}"/>
    <cellStyle name="Normal 12" xfId="120" xr:uid="{B589DCB2-89B8-495F-A744-0B0326E06839}"/>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7" xr:uid="{00000000-0005-0000-0000-000051000000}"/>
    <cellStyle name="Normal 3 4" xfId="105"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09" xr:uid="{C63F152E-B3E1-4AB6-A9CF-FE6B99680CE9}"/>
    <cellStyle name="Normal 4 14" xfId="112" xr:uid="{35737273-23D1-4CF0-A42B-4A82BF9E3E9F}"/>
    <cellStyle name="Normal 4 15" xfId="115" xr:uid="{FD5C6A6A-2B70-44E5-A7CD-E47730AE2B05}"/>
    <cellStyle name="Normal 4 16" xfId="118" xr:uid="{BBF1F4E3-D631-4DF1-A167-03D919D0393C}"/>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8" xr:uid="{FD01F525-ABD4-48C0-AFB0-BE3356B88221}"/>
    <cellStyle name="Normal 9" xfId="111" xr:uid="{41EF96D8-EFB5-4932-88F8-BE81F1EF0B1A}"/>
    <cellStyle name="Note 2" xfId="5" xr:uid="{00000000-0005-0000-0000-000062000000}"/>
    <cellStyle name="Note 3" xfId="89" xr:uid="{00000000-0005-0000-0000-000063000000}"/>
    <cellStyle name="Note 4" xfId="42" xr:uid="{00000000-0005-0000-0000-000064000000}"/>
    <cellStyle name="Note 4 2" xfId="99" xr:uid="{00000000-0005-0000-0000-000065000000}"/>
    <cellStyle name="Output 2" xfId="84" xr:uid="{00000000-0005-0000-0000-000066000000}"/>
    <cellStyle name="Output 3" xfId="43" xr:uid="{00000000-0005-0000-0000-000067000000}"/>
    <cellStyle name="Percent 2" xfId="110" xr:uid="{9518BB71-6053-4DAF-9E16-2E37614D1013}"/>
    <cellStyle name="Percent 3" xfId="113" xr:uid="{A5B3BF28-B902-4633-9EBA-459410F86927}"/>
    <cellStyle name="Percent 4" xfId="116" xr:uid="{0A6773E9-124A-4136-9FD0-ABD33256EFCE}"/>
    <cellStyle name="Percent 5" xfId="119" xr:uid="{D893FCE2-C757-4B4E-8CFF-9CE8442DC0F3}"/>
    <cellStyle name="Title 2" xfId="85" xr:uid="{00000000-0005-0000-0000-000068000000}"/>
    <cellStyle name="Title 3" xfId="44" xr:uid="{00000000-0005-0000-0000-000069000000}"/>
    <cellStyle name="Total 2" xfId="86" xr:uid="{00000000-0005-0000-0000-00006A000000}"/>
    <cellStyle name="Total 3" xfId="45" xr:uid="{00000000-0005-0000-0000-00006B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1E52EABA-1EB5-43D3-8ADF-3B4673B2B654}"/>
            </a:ext>
          </a:extLst>
        </xdr:cNvPr>
        <xdr:cNvSpPr txBox="1"/>
      </xdr:nvSpPr>
      <xdr:spPr>
        <a:xfrm>
          <a:off x="78486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
  <sheetViews>
    <sheetView workbookViewId="0">
      <selection activeCell="C43" sqref="C43"/>
    </sheetView>
  </sheetViews>
  <sheetFormatPr defaultRowHeight="12.75" x14ac:dyDescent="0.2"/>
  <cols>
    <col min="1" max="3" width="9.42578125" customWidth="1"/>
    <col min="4" max="7" width="8.85546875" customWidth="1"/>
    <col min="8" max="9" width="8.85546875" style="6" customWidth="1"/>
    <col min="10" max="10" width="9" style="6" bestFit="1" customWidth="1"/>
    <col min="11" max="11" width="12.42578125" bestFit="1" customWidth="1"/>
  </cols>
  <sheetData>
    <row r="1" spans="1:13" ht="15.75" x14ac:dyDescent="0.25">
      <c r="A1" s="8" t="s">
        <v>0</v>
      </c>
      <c r="B1" s="7"/>
      <c r="C1" s="7"/>
      <c r="D1" s="7"/>
      <c r="E1" s="4"/>
      <c r="F1" s="4"/>
      <c r="G1" s="4"/>
      <c r="H1" s="4"/>
      <c r="I1" s="4"/>
      <c r="J1" s="4"/>
      <c r="K1" s="4"/>
    </row>
    <row r="2" spans="1:13" ht="15.75" x14ac:dyDescent="0.25">
      <c r="A2" s="2"/>
      <c r="B2" s="1"/>
      <c r="C2" s="3"/>
      <c r="D2" s="3"/>
      <c r="E2" s="3"/>
      <c r="F2" s="3"/>
      <c r="G2" s="3"/>
      <c r="H2" s="3"/>
      <c r="I2" s="3"/>
      <c r="J2" s="3"/>
      <c r="K2" s="3"/>
      <c r="L2" s="3"/>
    </row>
    <row r="3" spans="1:13" s="5" customFormat="1" x14ac:dyDescent="0.2">
      <c r="A3" s="49"/>
      <c r="B3" s="49"/>
      <c r="C3" s="49"/>
      <c r="D3" s="32" t="s">
        <v>6</v>
      </c>
      <c r="E3" s="32" t="s">
        <v>7</v>
      </c>
      <c r="F3" s="32" t="s">
        <v>8</v>
      </c>
      <c r="G3" s="32" t="s">
        <v>9</v>
      </c>
      <c r="H3" s="32" t="s">
        <v>10</v>
      </c>
      <c r="I3" s="32" t="s">
        <v>11</v>
      </c>
      <c r="J3" s="32" t="s">
        <v>19</v>
      </c>
      <c r="K3" s="33" t="s">
        <v>17</v>
      </c>
    </row>
    <row r="4" spans="1:13" x14ac:dyDescent="0.2">
      <c r="A4" s="48" t="s">
        <v>20</v>
      </c>
      <c r="B4" s="48"/>
      <c r="C4" s="48"/>
      <c r="D4" s="35">
        <v>15</v>
      </c>
      <c r="E4" s="35">
        <v>7.5</v>
      </c>
      <c r="F4" s="35">
        <v>6</v>
      </c>
      <c r="G4" s="35">
        <v>5</v>
      </c>
      <c r="H4" s="35">
        <v>3</v>
      </c>
      <c r="I4" s="35">
        <v>12.5</v>
      </c>
      <c r="J4" s="35">
        <f>HUB!J4</f>
        <v>9.1999999999999993</v>
      </c>
      <c r="K4" s="34">
        <f>SUM(D4:J4)</f>
        <v>58.2</v>
      </c>
      <c r="L4" s="6"/>
      <c r="M4" s="6"/>
    </row>
    <row r="5" spans="1:13" x14ac:dyDescent="0.2">
      <c r="A5" s="48" t="s">
        <v>21</v>
      </c>
      <c r="B5" s="48"/>
      <c r="C5" s="48"/>
      <c r="D5" s="35">
        <v>15</v>
      </c>
      <c r="E5" s="35">
        <v>7.5</v>
      </c>
      <c r="F5" s="35">
        <v>6</v>
      </c>
      <c r="G5" s="35">
        <v>7</v>
      </c>
      <c r="H5" s="35">
        <v>3</v>
      </c>
      <c r="I5" s="35">
        <v>15</v>
      </c>
      <c r="J5" s="37">
        <f>HUB!J5</f>
        <v>10</v>
      </c>
      <c r="K5" s="34">
        <f t="shared" ref="K5:K7" si="0">SUM(D5:J5)</f>
        <v>63.5</v>
      </c>
      <c r="L5" s="6"/>
      <c r="M5" s="6"/>
    </row>
    <row r="6" spans="1:13" x14ac:dyDescent="0.2">
      <c r="A6" s="48" t="s">
        <v>22</v>
      </c>
      <c r="B6" s="48"/>
      <c r="C6" s="48"/>
      <c r="D6" s="35">
        <v>12.5</v>
      </c>
      <c r="E6" s="35">
        <v>9</v>
      </c>
      <c r="F6" s="35">
        <v>6</v>
      </c>
      <c r="G6" s="35">
        <v>7</v>
      </c>
      <c r="H6" s="35">
        <v>3</v>
      </c>
      <c r="I6" s="35">
        <v>15</v>
      </c>
      <c r="J6" s="37">
        <f>HUB!J6</f>
        <v>10</v>
      </c>
      <c r="K6" s="34">
        <f t="shared" si="0"/>
        <v>62.5</v>
      </c>
      <c r="L6" s="6"/>
      <c r="M6" s="6"/>
    </row>
    <row r="7" spans="1:13" x14ac:dyDescent="0.2">
      <c r="A7" s="48" t="s">
        <v>23</v>
      </c>
      <c r="B7" s="48"/>
      <c r="C7" s="48"/>
      <c r="D7" s="35">
        <v>20</v>
      </c>
      <c r="E7" s="35">
        <v>9</v>
      </c>
      <c r="F7" s="35">
        <v>7</v>
      </c>
      <c r="G7" s="35">
        <v>7</v>
      </c>
      <c r="H7" s="35">
        <v>3.5</v>
      </c>
      <c r="I7" s="35">
        <v>22.5</v>
      </c>
      <c r="J7" s="37">
        <f>HUB!J7</f>
        <v>10</v>
      </c>
      <c r="K7" s="34">
        <f t="shared" si="0"/>
        <v>79</v>
      </c>
      <c r="L7" s="6"/>
      <c r="M7" s="6"/>
    </row>
  </sheetData>
  <mergeCells count="5">
    <mergeCell ref="A6:C6"/>
    <mergeCell ref="A7:C7"/>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
  <sheetViews>
    <sheetView workbookViewId="0">
      <selection activeCell="G12" sqref="G12"/>
    </sheetView>
  </sheetViews>
  <sheetFormatPr defaultRowHeight="12.75" x14ac:dyDescent="0.2"/>
  <cols>
    <col min="11" max="11" width="14.42578125" bestFit="1" customWidth="1"/>
  </cols>
  <sheetData>
    <row r="1" spans="1:16" ht="15.75" x14ac:dyDescent="0.25">
      <c r="A1" s="8" t="s">
        <v>0</v>
      </c>
      <c r="B1" s="7"/>
      <c r="C1" s="7"/>
      <c r="D1" s="7"/>
      <c r="E1" s="4"/>
      <c r="F1" s="4"/>
      <c r="G1" s="4"/>
      <c r="H1" s="4"/>
      <c r="I1" s="4"/>
    </row>
    <row r="2" spans="1:16" ht="15.75" x14ac:dyDescent="0.25">
      <c r="A2" s="4"/>
      <c r="B2" s="3"/>
      <c r="C2" s="3"/>
      <c r="D2" s="3"/>
      <c r="E2" s="3"/>
      <c r="F2" s="3"/>
      <c r="G2" s="3"/>
      <c r="H2" s="3"/>
      <c r="I2" s="3"/>
    </row>
    <row r="3" spans="1:16" x14ac:dyDescent="0.2">
      <c r="A3" s="49"/>
      <c r="B3" s="49"/>
      <c r="C3" s="49"/>
      <c r="D3" s="32" t="s">
        <v>6</v>
      </c>
      <c r="E3" s="32" t="s">
        <v>7</v>
      </c>
      <c r="F3" s="32" t="s">
        <v>8</v>
      </c>
      <c r="G3" s="32" t="s">
        <v>9</v>
      </c>
      <c r="H3" s="32" t="s">
        <v>10</v>
      </c>
      <c r="I3" s="32" t="s">
        <v>11</v>
      </c>
      <c r="J3" s="32" t="s">
        <v>19</v>
      </c>
      <c r="K3" s="33" t="s">
        <v>17</v>
      </c>
      <c r="L3" s="5"/>
      <c r="M3" s="5"/>
      <c r="N3" s="5"/>
      <c r="O3" s="5"/>
      <c r="P3" s="5"/>
    </row>
    <row r="4" spans="1:16" x14ac:dyDescent="0.2">
      <c r="A4" s="48" t="s">
        <v>20</v>
      </c>
      <c r="B4" s="48"/>
      <c r="C4" s="48"/>
      <c r="D4" s="40">
        <v>19.5</v>
      </c>
      <c r="E4" s="40">
        <v>10.8</v>
      </c>
      <c r="F4" s="40">
        <v>8.1999999999999993</v>
      </c>
      <c r="G4" s="40">
        <v>8</v>
      </c>
      <c r="H4" s="40">
        <v>4.2</v>
      </c>
      <c r="I4" s="40">
        <v>21</v>
      </c>
      <c r="J4" s="37">
        <f>HUB!J4</f>
        <v>9.1999999999999993</v>
      </c>
      <c r="K4" s="34">
        <f>SUM(D4:J4)</f>
        <v>80.900000000000006</v>
      </c>
      <c r="L4" s="6"/>
      <c r="M4" s="6"/>
      <c r="N4" s="6"/>
      <c r="O4" s="6"/>
      <c r="P4" s="6"/>
    </row>
    <row r="5" spans="1:16" x14ac:dyDescent="0.2">
      <c r="A5" s="48" t="s">
        <v>21</v>
      </c>
      <c r="B5" s="48"/>
      <c r="C5" s="48"/>
      <c r="D5" s="40">
        <v>20</v>
      </c>
      <c r="E5" s="40">
        <v>11.7</v>
      </c>
      <c r="F5" s="40">
        <v>8.1999999999999993</v>
      </c>
      <c r="G5" s="40">
        <v>8</v>
      </c>
      <c r="H5" s="40">
        <v>3</v>
      </c>
      <c r="I5" s="40">
        <v>17.5</v>
      </c>
      <c r="J5" s="37">
        <f>HUB!J5</f>
        <v>10</v>
      </c>
      <c r="K5" s="34">
        <f t="shared" ref="K5:K7" si="0">SUM(D5:J5)</f>
        <v>78.400000000000006</v>
      </c>
      <c r="L5" s="6"/>
      <c r="M5" s="6"/>
      <c r="N5" s="6"/>
      <c r="O5" s="6"/>
      <c r="P5" s="6"/>
    </row>
    <row r="6" spans="1:16" x14ac:dyDescent="0.2">
      <c r="A6" s="48" t="s">
        <v>22</v>
      </c>
      <c r="B6" s="48"/>
      <c r="C6" s="48"/>
      <c r="D6" s="40">
        <v>15</v>
      </c>
      <c r="E6" s="40">
        <v>9.3000000000000007</v>
      </c>
      <c r="F6" s="40">
        <v>7</v>
      </c>
      <c r="G6" s="40">
        <v>8</v>
      </c>
      <c r="H6" s="40">
        <v>3</v>
      </c>
      <c r="I6" s="40">
        <v>18.5</v>
      </c>
      <c r="J6" s="37">
        <f>HUB!J6</f>
        <v>10</v>
      </c>
      <c r="K6" s="34">
        <f t="shared" si="0"/>
        <v>70.8</v>
      </c>
      <c r="L6" s="6"/>
      <c r="M6" s="6"/>
      <c r="N6" s="6"/>
      <c r="O6" s="6"/>
      <c r="P6" s="6"/>
    </row>
    <row r="7" spans="1:16" x14ac:dyDescent="0.2">
      <c r="A7" s="48" t="s">
        <v>23</v>
      </c>
      <c r="B7" s="48"/>
      <c r="C7" s="48"/>
      <c r="D7" s="40">
        <v>20.5</v>
      </c>
      <c r="E7" s="40">
        <v>11.7</v>
      </c>
      <c r="F7" s="40">
        <v>7.2</v>
      </c>
      <c r="G7" s="40">
        <v>8</v>
      </c>
      <c r="H7" s="40">
        <v>3.7</v>
      </c>
      <c r="I7" s="40">
        <v>15.5</v>
      </c>
      <c r="J7" s="37">
        <f>HUB!J7</f>
        <v>10</v>
      </c>
      <c r="K7" s="34">
        <f t="shared" si="0"/>
        <v>76.600000000000009</v>
      </c>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sheetData>
  <mergeCells count="5">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9"/>
  <sheetViews>
    <sheetView workbookViewId="0">
      <selection activeCell="I36" sqref="I36"/>
    </sheetView>
  </sheetViews>
  <sheetFormatPr defaultRowHeight="12.75" x14ac:dyDescent="0.2"/>
  <cols>
    <col min="10" max="10" width="9.85546875" bestFit="1" customWidth="1"/>
    <col min="11" max="11" width="14.42578125" bestFit="1" customWidth="1"/>
  </cols>
  <sheetData>
    <row r="1" spans="1:16" ht="15.75" x14ac:dyDescent="0.25">
      <c r="A1" s="8" t="s">
        <v>0</v>
      </c>
      <c r="B1" s="7"/>
      <c r="C1" s="7"/>
      <c r="D1" s="7"/>
      <c r="E1" s="4"/>
      <c r="F1" s="4"/>
      <c r="G1" s="4"/>
      <c r="H1" s="4"/>
      <c r="I1" s="4"/>
      <c r="J1" s="6"/>
    </row>
    <row r="2" spans="1:16" ht="15.75" x14ac:dyDescent="0.25">
      <c r="A2" s="4"/>
      <c r="B2" s="3"/>
      <c r="C2" s="3"/>
      <c r="D2" s="3"/>
      <c r="E2" s="3"/>
      <c r="F2" s="3"/>
      <c r="G2" s="3"/>
      <c r="H2" s="3"/>
      <c r="I2" s="3"/>
    </row>
    <row r="3" spans="1:16" x14ac:dyDescent="0.2">
      <c r="A3" s="49"/>
      <c r="B3" s="49"/>
      <c r="C3" s="49"/>
      <c r="D3" s="32" t="s">
        <v>6</v>
      </c>
      <c r="E3" s="32" t="s">
        <v>7</v>
      </c>
      <c r="F3" s="32" t="s">
        <v>8</v>
      </c>
      <c r="G3" s="32" t="s">
        <v>9</v>
      </c>
      <c r="H3" s="32" t="s">
        <v>10</v>
      </c>
      <c r="I3" s="32" t="s">
        <v>11</v>
      </c>
      <c r="J3" s="32" t="s">
        <v>19</v>
      </c>
      <c r="K3" s="33" t="s">
        <v>17</v>
      </c>
      <c r="L3" s="5"/>
      <c r="M3" s="5"/>
      <c r="N3" s="5"/>
      <c r="O3" s="5"/>
      <c r="P3" s="5"/>
    </row>
    <row r="4" spans="1:16" x14ac:dyDescent="0.2">
      <c r="A4" s="48" t="s">
        <v>20</v>
      </c>
      <c r="B4" s="48"/>
      <c r="C4" s="48"/>
      <c r="D4" s="38">
        <v>17.5</v>
      </c>
      <c r="E4" s="38">
        <v>9</v>
      </c>
      <c r="F4" s="38">
        <v>7</v>
      </c>
      <c r="G4" s="38">
        <v>6</v>
      </c>
      <c r="H4" s="38">
        <v>3.5</v>
      </c>
      <c r="I4" s="38">
        <v>15</v>
      </c>
      <c r="J4" s="37">
        <f>HUB!J4</f>
        <v>9.1999999999999993</v>
      </c>
      <c r="K4" s="34">
        <f>SUM(D4:J4)</f>
        <v>67.2</v>
      </c>
      <c r="L4" s="6"/>
      <c r="M4" s="6"/>
      <c r="N4" s="6"/>
      <c r="O4" s="6"/>
      <c r="P4" s="6"/>
    </row>
    <row r="5" spans="1:16" x14ac:dyDescent="0.2">
      <c r="A5" s="48" t="s">
        <v>21</v>
      </c>
      <c r="B5" s="48"/>
      <c r="C5" s="48"/>
      <c r="D5" s="38">
        <v>19</v>
      </c>
      <c r="E5" s="38">
        <v>9</v>
      </c>
      <c r="F5" s="38">
        <v>7</v>
      </c>
      <c r="G5" s="38">
        <v>6</v>
      </c>
      <c r="H5" s="38">
        <v>3.5</v>
      </c>
      <c r="I5" s="38">
        <v>19</v>
      </c>
      <c r="J5" s="37">
        <f>HUB!J5</f>
        <v>10</v>
      </c>
      <c r="K5" s="34">
        <f t="shared" ref="K5:K7" si="0">SUM(D5:J5)</f>
        <v>73.5</v>
      </c>
      <c r="L5" s="6"/>
      <c r="M5" s="6"/>
      <c r="N5" s="6"/>
      <c r="O5" s="6"/>
      <c r="P5" s="6"/>
    </row>
    <row r="6" spans="1:16" x14ac:dyDescent="0.2">
      <c r="A6" s="48" t="s">
        <v>22</v>
      </c>
      <c r="B6" s="48"/>
      <c r="C6" s="48"/>
      <c r="D6" s="38">
        <v>19</v>
      </c>
      <c r="E6" s="38">
        <v>8.3999999999999986</v>
      </c>
      <c r="F6" s="38">
        <v>6.6</v>
      </c>
      <c r="G6" s="38">
        <v>6.6</v>
      </c>
      <c r="H6" s="38">
        <v>3</v>
      </c>
      <c r="I6" s="38">
        <v>20</v>
      </c>
      <c r="J6" s="37">
        <f>HUB!J6</f>
        <v>10</v>
      </c>
      <c r="K6" s="34">
        <f t="shared" si="0"/>
        <v>73.599999999999994</v>
      </c>
      <c r="L6" s="6"/>
      <c r="M6" s="6"/>
      <c r="N6" s="6"/>
      <c r="O6" s="6"/>
      <c r="P6" s="6"/>
    </row>
    <row r="7" spans="1:16" x14ac:dyDescent="0.2">
      <c r="A7" s="48" t="s">
        <v>23</v>
      </c>
      <c r="B7" s="48"/>
      <c r="C7" s="48"/>
      <c r="D7" s="38">
        <v>21.5</v>
      </c>
      <c r="E7" s="38">
        <v>10.5</v>
      </c>
      <c r="F7" s="38">
        <v>7</v>
      </c>
      <c r="G7" s="38">
        <v>6.6</v>
      </c>
      <c r="H7" s="38">
        <v>3.5</v>
      </c>
      <c r="I7" s="38">
        <v>22.5</v>
      </c>
      <c r="J7" s="37">
        <f>HUB!J7</f>
        <v>10</v>
      </c>
      <c r="K7" s="34">
        <f t="shared" si="0"/>
        <v>81.599999999999994</v>
      </c>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sheetData>
  <mergeCells count="5">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9"/>
  <sheetViews>
    <sheetView workbookViewId="0">
      <selection activeCell="K24" sqref="K24"/>
    </sheetView>
  </sheetViews>
  <sheetFormatPr defaultRowHeight="12.75" x14ac:dyDescent="0.2"/>
  <cols>
    <col min="10" max="10" width="9.85546875" bestFit="1" customWidth="1"/>
    <col min="11" max="11" width="14.42578125" bestFit="1" customWidth="1"/>
  </cols>
  <sheetData>
    <row r="1" spans="1:16" ht="15.75" x14ac:dyDescent="0.25">
      <c r="A1" s="8" t="s">
        <v>0</v>
      </c>
      <c r="B1" s="7"/>
      <c r="C1" s="7"/>
      <c r="D1" s="7"/>
      <c r="E1" s="4"/>
      <c r="F1" s="4"/>
      <c r="G1" s="4"/>
      <c r="H1" s="4"/>
      <c r="I1" s="4"/>
      <c r="J1" s="6"/>
    </row>
    <row r="2" spans="1:16" ht="15.75" x14ac:dyDescent="0.25">
      <c r="A2" s="4"/>
      <c r="B2" s="3"/>
      <c r="C2" s="3"/>
      <c r="D2" s="3"/>
      <c r="E2" s="3"/>
      <c r="F2" s="3"/>
      <c r="G2" s="3"/>
      <c r="H2" s="3"/>
      <c r="I2" s="3"/>
      <c r="J2" s="3"/>
    </row>
    <row r="3" spans="1:16" x14ac:dyDescent="0.2">
      <c r="A3" s="49"/>
      <c r="B3" s="49"/>
      <c r="C3" s="49"/>
      <c r="D3" s="32" t="s">
        <v>6</v>
      </c>
      <c r="E3" s="32" t="s">
        <v>7</v>
      </c>
      <c r="F3" s="32" t="s">
        <v>8</v>
      </c>
      <c r="G3" s="32" t="s">
        <v>9</v>
      </c>
      <c r="H3" s="32" t="s">
        <v>10</v>
      </c>
      <c r="I3" s="32" t="s">
        <v>11</v>
      </c>
      <c r="J3" s="32" t="s">
        <v>19</v>
      </c>
      <c r="K3" s="33" t="s">
        <v>17</v>
      </c>
      <c r="L3" s="5"/>
      <c r="M3" s="5"/>
      <c r="N3" s="5"/>
      <c r="O3" s="5"/>
      <c r="P3" s="5"/>
    </row>
    <row r="4" spans="1:16" x14ac:dyDescent="0.2">
      <c r="A4" s="48" t="s">
        <v>20</v>
      </c>
      <c r="B4" s="48"/>
      <c r="C4" s="48"/>
      <c r="D4" s="39">
        <v>15</v>
      </c>
      <c r="E4" s="39">
        <v>9</v>
      </c>
      <c r="F4" s="39">
        <v>6</v>
      </c>
      <c r="G4" s="39">
        <v>6</v>
      </c>
      <c r="H4" s="39">
        <v>3</v>
      </c>
      <c r="I4" s="39">
        <v>10</v>
      </c>
      <c r="J4" s="37">
        <f>HUB!J4</f>
        <v>9.1999999999999993</v>
      </c>
      <c r="K4" s="34">
        <f>SUM(D4:J4)</f>
        <v>58.2</v>
      </c>
      <c r="L4" s="6"/>
      <c r="M4" s="6"/>
      <c r="N4" s="6"/>
      <c r="O4" s="6"/>
      <c r="P4" s="6"/>
    </row>
    <row r="5" spans="1:16" x14ac:dyDescent="0.2">
      <c r="A5" s="48" t="s">
        <v>21</v>
      </c>
      <c r="B5" s="48"/>
      <c r="C5" s="48"/>
      <c r="D5" s="39">
        <v>20</v>
      </c>
      <c r="E5" s="39">
        <v>15</v>
      </c>
      <c r="F5" s="39">
        <v>10</v>
      </c>
      <c r="G5" s="39">
        <v>8</v>
      </c>
      <c r="H5" s="39">
        <v>5</v>
      </c>
      <c r="I5" s="39">
        <v>25</v>
      </c>
      <c r="J5" s="37">
        <f>HUB!J5</f>
        <v>10</v>
      </c>
      <c r="K5" s="34">
        <f t="shared" ref="K5:K7" si="0">SUM(D5:J5)</f>
        <v>93</v>
      </c>
      <c r="L5" s="6"/>
      <c r="M5" s="6"/>
      <c r="N5" s="6"/>
      <c r="O5" s="6"/>
      <c r="P5" s="6"/>
    </row>
    <row r="6" spans="1:16" x14ac:dyDescent="0.2">
      <c r="A6" s="48" t="s">
        <v>22</v>
      </c>
      <c r="B6" s="48"/>
      <c r="C6" s="48"/>
      <c r="D6" s="39">
        <v>15</v>
      </c>
      <c r="E6" s="39">
        <v>9</v>
      </c>
      <c r="F6" s="39">
        <v>6</v>
      </c>
      <c r="G6" s="39">
        <v>6</v>
      </c>
      <c r="H6" s="39">
        <v>2</v>
      </c>
      <c r="I6" s="39">
        <v>10</v>
      </c>
      <c r="J6" s="37">
        <f>HUB!J6</f>
        <v>10</v>
      </c>
      <c r="K6" s="34">
        <f t="shared" si="0"/>
        <v>58</v>
      </c>
      <c r="L6" s="6"/>
      <c r="M6" s="6"/>
      <c r="N6" s="6"/>
      <c r="O6" s="6"/>
      <c r="P6" s="6"/>
    </row>
    <row r="7" spans="1:16" x14ac:dyDescent="0.2">
      <c r="A7" s="48" t="s">
        <v>23</v>
      </c>
      <c r="B7" s="48"/>
      <c r="C7" s="48"/>
      <c r="D7" s="39">
        <v>25</v>
      </c>
      <c r="E7" s="39">
        <v>15</v>
      </c>
      <c r="F7" s="39">
        <v>10</v>
      </c>
      <c r="G7" s="39">
        <v>8</v>
      </c>
      <c r="H7" s="39">
        <v>5</v>
      </c>
      <c r="I7" s="39">
        <v>25</v>
      </c>
      <c r="J7" s="37">
        <f>HUB!J7</f>
        <v>10</v>
      </c>
      <c r="K7" s="34">
        <f t="shared" si="0"/>
        <v>98</v>
      </c>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sheetData>
  <mergeCells count="5">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9"/>
  <sheetViews>
    <sheetView workbookViewId="0">
      <selection activeCell="J4" sqref="J4:J7"/>
    </sheetView>
  </sheetViews>
  <sheetFormatPr defaultRowHeight="12.75" x14ac:dyDescent="0.2"/>
  <cols>
    <col min="10" max="10" width="9.85546875" bestFit="1" customWidth="1"/>
    <col min="11" max="11" width="14.42578125" bestFit="1" customWidth="1"/>
  </cols>
  <sheetData>
    <row r="1" spans="1:16" ht="15.75" x14ac:dyDescent="0.25">
      <c r="A1" s="8" t="s">
        <v>0</v>
      </c>
      <c r="B1" s="7"/>
      <c r="C1" s="7"/>
      <c r="D1" s="7"/>
      <c r="E1" s="4"/>
      <c r="F1" s="4"/>
      <c r="G1" s="4"/>
      <c r="H1" s="4"/>
      <c r="I1" s="4"/>
      <c r="J1" s="6"/>
    </row>
    <row r="2" spans="1:16" ht="15.75" x14ac:dyDescent="0.25">
      <c r="A2" s="4"/>
      <c r="B2" s="3"/>
      <c r="C2" s="3"/>
      <c r="D2" s="3"/>
      <c r="E2" s="3"/>
      <c r="F2" s="3"/>
      <c r="G2" s="3"/>
      <c r="H2" s="3"/>
      <c r="I2" s="3"/>
      <c r="J2" s="3"/>
    </row>
    <row r="3" spans="1:16" x14ac:dyDescent="0.2">
      <c r="A3" s="49"/>
      <c r="B3" s="49"/>
      <c r="C3" s="49"/>
      <c r="D3" s="32" t="s">
        <v>6</v>
      </c>
      <c r="E3" s="32" t="s">
        <v>7</v>
      </c>
      <c r="F3" s="32" t="s">
        <v>8</v>
      </c>
      <c r="G3" s="32" t="s">
        <v>9</v>
      </c>
      <c r="H3" s="32" t="s">
        <v>10</v>
      </c>
      <c r="I3" s="32" t="s">
        <v>11</v>
      </c>
      <c r="J3" s="32" t="s">
        <v>19</v>
      </c>
      <c r="K3" s="33" t="s">
        <v>17</v>
      </c>
      <c r="L3" s="5"/>
      <c r="M3" s="5"/>
      <c r="N3" s="5"/>
      <c r="O3" s="5"/>
      <c r="P3" s="5"/>
    </row>
    <row r="4" spans="1:16" x14ac:dyDescent="0.2">
      <c r="A4" s="48" t="s">
        <v>20</v>
      </c>
      <c r="B4" s="48"/>
      <c r="C4" s="48"/>
      <c r="D4" s="37">
        <v>17</v>
      </c>
      <c r="E4" s="37">
        <v>10.199999999999999</v>
      </c>
      <c r="F4" s="37">
        <v>6.8</v>
      </c>
      <c r="G4" s="37">
        <v>6</v>
      </c>
      <c r="H4" s="37">
        <v>3</v>
      </c>
      <c r="I4" s="37">
        <v>15</v>
      </c>
      <c r="J4" s="37">
        <f>HUB!J4</f>
        <v>9.1999999999999993</v>
      </c>
      <c r="K4" s="34">
        <f>SUM(D4:J4)</f>
        <v>67.2</v>
      </c>
      <c r="L4" s="6"/>
      <c r="M4" s="6"/>
      <c r="N4" s="6"/>
      <c r="O4" s="6"/>
      <c r="P4" s="6"/>
    </row>
    <row r="5" spans="1:16" x14ac:dyDescent="0.2">
      <c r="A5" s="48" t="s">
        <v>21</v>
      </c>
      <c r="B5" s="48"/>
      <c r="C5" s="48"/>
      <c r="D5" s="37">
        <v>17</v>
      </c>
      <c r="E5" s="37">
        <v>10.199999999999999</v>
      </c>
      <c r="F5" s="37">
        <v>7</v>
      </c>
      <c r="G5" s="37">
        <v>6</v>
      </c>
      <c r="H5" s="37">
        <v>3.4</v>
      </c>
      <c r="I5" s="37">
        <v>16.5</v>
      </c>
      <c r="J5" s="37">
        <f>HUB!J5</f>
        <v>10</v>
      </c>
      <c r="K5" s="34">
        <f t="shared" ref="K5:K7" si="0">SUM(D5:J5)</f>
        <v>70.099999999999994</v>
      </c>
      <c r="L5" s="6"/>
      <c r="M5" s="6"/>
      <c r="N5" s="6"/>
      <c r="O5" s="6"/>
      <c r="P5" s="6"/>
    </row>
    <row r="6" spans="1:16" x14ac:dyDescent="0.2">
      <c r="A6" s="48" t="s">
        <v>22</v>
      </c>
      <c r="B6" s="48"/>
      <c r="C6" s="48"/>
      <c r="D6" s="37">
        <v>16</v>
      </c>
      <c r="E6" s="37">
        <v>9.6000000000000014</v>
      </c>
      <c r="F6" s="37">
        <v>6.6</v>
      </c>
      <c r="G6" s="37">
        <v>6.4</v>
      </c>
      <c r="H6" s="37">
        <v>3.4</v>
      </c>
      <c r="I6" s="37">
        <v>16.5</v>
      </c>
      <c r="J6" s="37">
        <f>HUB!J6</f>
        <v>10</v>
      </c>
      <c r="K6" s="34">
        <f t="shared" si="0"/>
        <v>68.5</v>
      </c>
      <c r="L6" s="6"/>
      <c r="M6" s="6"/>
      <c r="N6" s="6"/>
      <c r="O6" s="6"/>
      <c r="P6" s="6"/>
    </row>
    <row r="7" spans="1:16" x14ac:dyDescent="0.2">
      <c r="A7" s="48" t="s">
        <v>23</v>
      </c>
      <c r="B7" s="48"/>
      <c r="C7" s="48"/>
      <c r="D7" s="37">
        <v>17.5</v>
      </c>
      <c r="E7" s="37">
        <v>10.5</v>
      </c>
      <c r="F7" s="37">
        <v>7</v>
      </c>
      <c r="G7" s="37">
        <v>6.8</v>
      </c>
      <c r="H7" s="37">
        <v>3.4</v>
      </c>
      <c r="I7" s="37">
        <v>17</v>
      </c>
      <c r="J7" s="37">
        <f>HUB!J7</f>
        <v>10</v>
      </c>
      <c r="K7" s="34">
        <f t="shared" si="0"/>
        <v>72.199999999999989</v>
      </c>
      <c r="L7" s="6"/>
      <c r="M7" s="6"/>
      <c r="N7" s="6"/>
      <c r="O7" s="6"/>
      <c r="P7" s="6"/>
    </row>
    <row r="8" spans="1:16" x14ac:dyDescent="0.2">
      <c r="A8" s="6"/>
      <c r="B8" s="6"/>
      <c r="C8" s="6"/>
      <c r="D8" s="6"/>
      <c r="E8" s="6"/>
      <c r="F8" s="6"/>
      <c r="G8" s="6"/>
      <c r="H8" s="6"/>
      <c r="I8" s="6"/>
      <c r="J8" s="6"/>
      <c r="K8" s="6"/>
      <c r="L8" s="6"/>
      <c r="M8" s="6"/>
      <c r="N8" s="6"/>
      <c r="O8" s="6"/>
      <c r="P8" s="6"/>
    </row>
    <row r="9" spans="1:16" x14ac:dyDescent="0.2">
      <c r="A9" s="6"/>
      <c r="B9" s="6"/>
      <c r="C9" s="6"/>
      <c r="D9" s="6"/>
      <c r="E9" s="6"/>
      <c r="F9" s="6"/>
      <c r="G9" s="6"/>
      <c r="H9" s="6"/>
      <c r="I9" s="6"/>
      <c r="J9" s="6"/>
      <c r="K9" s="6"/>
      <c r="L9" s="6"/>
      <c r="M9" s="6"/>
      <c r="N9" s="6"/>
      <c r="O9" s="6"/>
      <c r="P9" s="6"/>
    </row>
    <row r="10" spans="1:16" x14ac:dyDescent="0.2">
      <c r="A10" s="6"/>
      <c r="B10" s="6"/>
      <c r="C10" s="6"/>
      <c r="D10" s="6"/>
      <c r="E10" s="6"/>
      <c r="F10" s="6"/>
      <c r="G10" s="6"/>
      <c r="H10" s="6"/>
      <c r="I10" s="6"/>
      <c r="J10" s="6"/>
      <c r="K10" s="6"/>
      <c r="L10" s="6"/>
      <c r="M10" s="6"/>
      <c r="N10" s="6"/>
      <c r="O10" s="6"/>
      <c r="P10" s="6"/>
    </row>
    <row r="11" spans="1:16" x14ac:dyDescent="0.2">
      <c r="A11" s="6"/>
      <c r="B11" s="6"/>
      <c r="C11" s="6"/>
      <c r="D11" s="6"/>
      <c r="E11" s="6"/>
      <c r="F11" s="6"/>
      <c r="G11" s="6"/>
      <c r="H11" s="6"/>
      <c r="I11" s="6"/>
      <c r="J11" s="6"/>
      <c r="K11" s="6"/>
      <c r="L11" s="6"/>
      <c r="M11" s="6"/>
      <c r="N11" s="6"/>
      <c r="O11" s="6"/>
      <c r="P11" s="6"/>
    </row>
    <row r="12" spans="1:16" x14ac:dyDescent="0.2">
      <c r="A12" s="6"/>
      <c r="B12" s="6"/>
      <c r="C12" s="6"/>
      <c r="D12" s="6"/>
      <c r="E12" s="6"/>
      <c r="F12" s="6"/>
      <c r="G12" s="6"/>
      <c r="H12" s="6"/>
      <c r="I12" s="6"/>
      <c r="J12" s="6"/>
      <c r="K12" s="6"/>
      <c r="L12" s="6"/>
      <c r="M12" s="6"/>
      <c r="N12" s="6"/>
      <c r="O12" s="6"/>
      <c r="P12" s="6"/>
    </row>
    <row r="13" spans="1:16" x14ac:dyDescent="0.2">
      <c r="A13" s="6"/>
      <c r="B13" s="6"/>
      <c r="C13" s="6"/>
      <c r="D13" s="6"/>
      <c r="E13" s="6"/>
      <c r="F13" s="6"/>
      <c r="G13" s="6"/>
      <c r="H13" s="6"/>
      <c r="I13" s="6"/>
      <c r="J13" s="6"/>
      <c r="K13" s="6"/>
      <c r="L13" s="6"/>
      <c r="M13" s="6"/>
      <c r="N13" s="6"/>
      <c r="O13" s="6"/>
      <c r="P13" s="6"/>
    </row>
    <row r="14" spans="1:16" x14ac:dyDescent="0.2">
      <c r="A14" s="6"/>
      <c r="B14" s="6"/>
      <c r="C14" s="6"/>
      <c r="D14" s="6"/>
      <c r="E14" s="6"/>
      <c r="F14" s="6"/>
      <c r="G14" s="6"/>
      <c r="H14" s="6"/>
      <c r="I14" s="6"/>
      <c r="J14" s="6"/>
      <c r="K14" s="6"/>
      <c r="L14" s="6"/>
      <c r="M14" s="6"/>
      <c r="N14" s="6"/>
      <c r="O14" s="6"/>
      <c r="P14" s="6"/>
    </row>
    <row r="15" spans="1:16" x14ac:dyDescent="0.2">
      <c r="A15" s="6"/>
      <c r="B15" s="6"/>
      <c r="C15" s="6"/>
      <c r="D15" s="6"/>
      <c r="E15" s="6"/>
      <c r="F15" s="6"/>
      <c r="G15" s="6"/>
      <c r="H15" s="6"/>
      <c r="I15" s="6"/>
      <c r="J15" s="6"/>
      <c r="K15" s="6"/>
      <c r="L15" s="6"/>
      <c r="M15" s="6"/>
      <c r="N15" s="6"/>
      <c r="O15" s="6"/>
      <c r="P15" s="6"/>
    </row>
    <row r="16" spans="1:16" x14ac:dyDescent="0.2">
      <c r="A16" s="6"/>
      <c r="B16" s="6"/>
      <c r="C16" s="6"/>
      <c r="D16" s="6"/>
      <c r="E16" s="6"/>
      <c r="F16" s="6"/>
      <c r="G16" s="6"/>
      <c r="H16" s="6"/>
      <c r="I16" s="6"/>
      <c r="J16" s="6"/>
      <c r="K16" s="6"/>
      <c r="L16" s="6"/>
      <c r="M16" s="6"/>
      <c r="N16" s="6"/>
      <c r="O16" s="6"/>
      <c r="P16" s="6"/>
    </row>
    <row r="17" spans="1:16" x14ac:dyDescent="0.2">
      <c r="A17" s="6"/>
      <c r="B17" s="6"/>
      <c r="C17" s="6"/>
      <c r="D17" s="6"/>
      <c r="E17" s="6"/>
      <c r="F17" s="6"/>
      <c r="G17" s="6"/>
      <c r="H17" s="6"/>
      <c r="I17" s="6"/>
      <c r="J17" s="6"/>
      <c r="K17" s="6"/>
      <c r="L17" s="6"/>
      <c r="M17" s="6"/>
      <c r="N17" s="6"/>
      <c r="O17" s="6"/>
      <c r="P17" s="6"/>
    </row>
    <row r="18" spans="1:16" x14ac:dyDescent="0.2">
      <c r="A18" s="6"/>
      <c r="B18" s="6"/>
      <c r="C18" s="6"/>
      <c r="D18" s="6"/>
      <c r="E18" s="6"/>
      <c r="F18" s="6"/>
      <c r="G18" s="6"/>
      <c r="H18" s="6"/>
      <c r="I18" s="6"/>
      <c r="J18" s="6"/>
      <c r="K18" s="6"/>
      <c r="L18" s="6"/>
      <c r="M18" s="6"/>
      <c r="N18" s="6"/>
      <c r="O18" s="6"/>
      <c r="P18" s="6"/>
    </row>
    <row r="19" spans="1:16" x14ac:dyDescent="0.2">
      <c r="A19" s="6"/>
      <c r="B19" s="6"/>
      <c r="C19" s="6"/>
      <c r="D19" s="6"/>
      <c r="E19" s="6"/>
      <c r="F19" s="6"/>
      <c r="G19" s="6"/>
      <c r="H19" s="6"/>
      <c r="I19" s="6"/>
      <c r="J19" s="6"/>
      <c r="K19" s="6"/>
      <c r="L19" s="6"/>
      <c r="M19" s="6"/>
      <c r="N19" s="6"/>
      <c r="O19" s="6"/>
      <c r="P19" s="6"/>
    </row>
  </sheetData>
  <mergeCells count="5">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workbookViewId="0">
      <selection activeCell="J29" sqref="J29"/>
    </sheetView>
  </sheetViews>
  <sheetFormatPr defaultColWidth="9.140625" defaultRowHeight="12.75" x14ac:dyDescent="0.2"/>
  <cols>
    <col min="1" max="9" width="9.140625" style="6"/>
    <col min="10" max="10" width="9.85546875" style="6" bestFit="1" customWidth="1"/>
    <col min="11" max="11" width="14.42578125" style="6" bestFit="1" customWidth="1"/>
    <col min="12" max="16384" width="9.140625" style="6"/>
  </cols>
  <sheetData>
    <row r="1" spans="1:16" ht="15.75" x14ac:dyDescent="0.25">
      <c r="A1" s="8" t="s">
        <v>0</v>
      </c>
      <c r="B1" s="7"/>
      <c r="C1" s="7"/>
      <c r="D1" s="7"/>
      <c r="E1" s="4"/>
      <c r="F1" s="4"/>
      <c r="G1" s="4"/>
      <c r="H1" s="4"/>
      <c r="I1" s="4"/>
    </row>
    <row r="2" spans="1:16" ht="15.75" x14ac:dyDescent="0.25">
      <c r="A2" s="4"/>
      <c r="B2" s="3"/>
      <c r="C2" s="3"/>
      <c r="D2" s="3"/>
      <c r="E2" s="3"/>
      <c r="F2" s="3"/>
      <c r="G2" s="3"/>
      <c r="H2" s="3"/>
      <c r="I2" s="3"/>
      <c r="J2" s="3"/>
    </row>
    <row r="3" spans="1:16" x14ac:dyDescent="0.2">
      <c r="A3" s="49"/>
      <c r="B3" s="49"/>
      <c r="C3" s="49"/>
      <c r="D3" s="32" t="s">
        <v>6</v>
      </c>
      <c r="E3" s="32" t="s">
        <v>7</v>
      </c>
      <c r="F3" s="32" t="s">
        <v>8</v>
      </c>
      <c r="G3" s="32" t="s">
        <v>9</v>
      </c>
      <c r="H3" s="32" t="s">
        <v>10</v>
      </c>
      <c r="I3" s="32" t="s">
        <v>11</v>
      </c>
      <c r="J3" s="32" t="s">
        <v>19</v>
      </c>
      <c r="K3" s="33" t="s">
        <v>17</v>
      </c>
      <c r="L3" s="5"/>
      <c r="M3" s="5"/>
      <c r="N3" s="5"/>
      <c r="O3" s="5"/>
      <c r="P3" s="5"/>
    </row>
    <row r="4" spans="1:16" x14ac:dyDescent="0.2">
      <c r="A4" s="48" t="s">
        <v>20</v>
      </c>
      <c r="B4" s="48"/>
      <c r="C4" s="48"/>
      <c r="D4" s="31">
        <v>19</v>
      </c>
      <c r="E4" s="31">
        <v>14.399999999999999</v>
      </c>
      <c r="F4" s="31">
        <v>9.6</v>
      </c>
      <c r="G4" s="31">
        <v>8.4</v>
      </c>
      <c r="H4" s="31">
        <v>4.8</v>
      </c>
      <c r="I4" s="31">
        <v>22.5</v>
      </c>
      <c r="J4" s="37">
        <f>HUB!J4</f>
        <v>9.1999999999999993</v>
      </c>
      <c r="K4" s="34">
        <f>SUM(D4:J4)</f>
        <v>87.899999999999991</v>
      </c>
    </row>
    <row r="5" spans="1:16" x14ac:dyDescent="0.2">
      <c r="A5" s="48" t="s">
        <v>21</v>
      </c>
      <c r="B5" s="48"/>
      <c r="C5" s="48"/>
      <c r="D5" s="31">
        <v>19</v>
      </c>
      <c r="E5" s="31">
        <v>14.700000000000001</v>
      </c>
      <c r="F5" s="31">
        <v>9.8000000000000007</v>
      </c>
      <c r="G5" s="31">
        <v>8.6</v>
      </c>
      <c r="H5" s="31">
        <v>4.8</v>
      </c>
      <c r="I5" s="31">
        <v>24</v>
      </c>
      <c r="J5" s="37">
        <f>HUB!J5</f>
        <v>10</v>
      </c>
      <c r="K5" s="34">
        <f t="shared" ref="K5:K7" si="0">SUM(D5:J5)</f>
        <v>90.9</v>
      </c>
    </row>
    <row r="6" spans="1:16" x14ac:dyDescent="0.2">
      <c r="A6" s="48" t="s">
        <v>22</v>
      </c>
      <c r="B6" s="48"/>
      <c r="C6" s="48"/>
      <c r="D6" s="31">
        <v>20</v>
      </c>
      <c r="E6" s="31">
        <v>14.700000000000001</v>
      </c>
      <c r="F6" s="31">
        <v>9</v>
      </c>
      <c r="G6" s="31">
        <v>8.8000000000000007</v>
      </c>
      <c r="H6" s="31">
        <v>4.9000000000000004</v>
      </c>
      <c r="I6" s="31">
        <v>25</v>
      </c>
      <c r="J6" s="37">
        <f>HUB!J6</f>
        <v>10</v>
      </c>
      <c r="K6" s="34">
        <f t="shared" si="0"/>
        <v>92.4</v>
      </c>
    </row>
    <row r="7" spans="1:16" x14ac:dyDescent="0.2">
      <c r="A7" s="48" t="s">
        <v>23</v>
      </c>
      <c r="B7" s="48"/>
      <c r="C7" s="48"/>
      <c r="D7" s="31">
        <v>20</v>
      </c>
      <c r="E7" s="31">
        <v>15</v>
      </c>
      <c r="F7" s="31">
        <v>9.4</v>
      </c>
      <c r="G7" s="31">
        <v>8.4</v>
      </c>
      <c r="H7" s="31">
        <v>4.9000000000000004</v>
      </c>
      <c r="I7" s="31">
        <v>25</v>
      </c>
      <c r="J7" s="37">
        <f>HUB!J7</f>
        <v>10</v>
      </c>
      <c r="K7" s="34">
        <f t="shared" si="0"/>
        <v>92.699999999999989</v>
      </c>
    </row>
  </sheetData>
  <mergeCells count="5">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46F3A-89CF-44FD-A137-DE6509ECB60C}">
  <sheetPr>
    <tabColor rgb="FF00B0F0"/>
  </sheetPr>
  <dimension ref="A1:P7"/>
  <sheetViews>
    <sheetView workbookViewId="0">
      <selection activeCell="J4" sqref="J4:J7"/>
    </sheetView>
  </sheetViews>
  <sheetFormatPr defaultColWidth="9.140625" defaultRowHeight="12.75" x14ac:dyDescent="0.2"/>
  <cols>
    <col min="1" max="9" width="9.140625" style="6"/>
    <col min="10" max="10" width="9.85546875" style="6" bestFit="1" customWidth="1"/>
    <col min="11" max="11" width="14.42578125" style="6" bestFit="1" customWidth="1"/>
    <col min="12" max="16384" width="9.140625" style="6"/>
  </cols>
  <sheetData>
    <row r="1" spans="1:16" ht="15.75" x14ac:dyDescent="0.25">
      <c r="A1" s="8" t="s">
        <v>0</v>
      </c>
      <c r="B1" s="7"/>
      <c r="C1" s="7"/>
      <c r="D1" s="7"/>
      <c r="E1" s="4"/>
      <c r="F1" s="4"/>
      <c r="G1" s="4"/>
      <c r="H1" s="4"/>
      <c r="I1" s="4"/>
    </row>
    <row r="2" spans="1:16" ht="15.75" x14ac:dyDescent="0.25">
      <c r="A2" s="4"/>
      <c r="B2" s="3"/>
      <c r="C2" s="3"/>
      <c r="D2" s="3"/>
      <c r="E2" s="3"/>
      <c r="F2" s="3"/>
      <c r="G2" s="3"/>
      <c r="H2" s="3"/>
      <c r="I2" s="3"/>
      <c r="J2" s="3"/>
    </row>
    <row r="3" spans="1:16" x14ac:dyDescent="0.2">
      <c r="A3" s="49"/>
      <c r="B3" s="49"/>
      <c r="C3" s="49"/>
      <c r="D3" s="32" t="s">
        <v>6</v>
      </c>
      <c r="E3" s="32" t="s">
        <v>7</v>
      </c>
      <c r="F3" s="32" t="s">
        <v>8</v>
      </c>
      <c r="G3" s="32" t="s">
        <v>9</v>
      </c>
      <c r="H3" s="32" t="s">
        <v>10</v>
      </c>
      <c r="I3" s="32" t="s">
        <v>11</v>
      </c>
      <c r="J3" s="32" t="s">
        <v>19</v>
      </c>
      <c r="K3" s="33" t="s">
        <v>17</v>
      </c>
      <c r="L3" s="5"/>
      <c r="M3" s="5"/>
      <c r="N3" s="5"/>
      <c r="O3" s="5"/>
      <c r="P3" s="5"/>
    </row>
    <row r="4" spans="1:16" x14ac:dyDescent="0.2">
      <c r="A4" s="48" t="s">
        <v>20</v>
      </c>
      <c r="B4" s="48"/>
      <c r="C4" s="48"/>
      <c r="D4" s="31"/>
      <c r="E4" s="31"/>
      <c r="F4" s="31"/>
      <c r="G4" s="31"/>
      <c r="H4" s="31"/>
      <c r="I4" s="31"/>
      <c r="J4" s="36">
        <v>9.1999999999999993</v>
      </c>
      <c r="K4" s="34">
        <f>SUM(D4:J4)</f>
        <v>9.1999999999999993</v>
      </c>
    </row>
    <row r="5" spans="1:16" x14ac:dyDescent="0.2">
      <c r="A5" s="48" t="s">
        <v>21</v>
      </c>
      <c r="B5" s="48"/>
      <c r="C5" s="48"/>
      <c r="D5" s="31"/>
      <c r="E5" s="31"/>
      <c r="F5" s="31"/>
      <c r="G5" s="31"/>
      <c r="H5" s="31"/>
      <c r="I5" s="31"/>
      <c r="J5" s="36">
        <v>10</v>
      </c>
      <c r="K5" s="34">
        <f t="shared" ref="K5:K7" si="0">SUM(D5:J5)</f>
        <v>10</v>
      </c>
    </row>
    <row r="6" spans="1:16" x14ac:dyDescent="0.2">
      <c r="A6" s="48" t="s">
        <v>22</v>
      </c>
      <c r="B6" s="48"/>
      <c r="C6" s="48"/>
      <c r="D6" s="31"/>
      <c r="E6" s="31"/>
      <c r="F6" s="31"/>
      <c r="G6" s="31"/>
      <c r="H6" s="31"/>
      <c r="I6" s="31"/>
      <c r="J6" s="36">
        <v>10</v>
      </c>
      <c r="K6" s="34">
        <f t="shared" si="0"/>
        <v>10</v>
      </c>
    </row>
    <row r="7" spans="1:16" x14ac:dyDescent="0.2">
      <c r="A7" s="48" t="s">
        <v>23</v>
      </c>
      <c r="B7" s="48"/>
      <c r="C7" s="48"/>
      <c r="D7" s="31"/>
      <c r="E7" s="31"/>
      <c r="F7" s="31"/>
      <c r="G7" s="31"/>
      <c r="H7" s="31"/>
      <c r="I7" s="31"/>
      <c r="J7" s="36">
        <v>10</v>
      </c>
      <c r="K7" s="34">
        <f t="shared" si="0"/>
        <v>10</v>
      </c>
    </row>
  </sheetData>
  <mergeCells count="5">
    <mergeCell ref="A3:C3"/>
    <mergeCell ref="A4:C4"/>
    <mergeCell ref="A5:C5"/>
    <mergeCell ref="A6:C6"/>
    <mergeCell ref="A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7"/>
  <sheetViews>
    <sheetView workbookViewId="0">
      <selection activeCell="H13" sqref="H13"/>
    </sheetView>
  </sheetViews>
  <sheetFormatPr defaultColWidth="9.140625" defaultRowHeight="15" x14ac:dyDescent="0.2"/>
  <cols>
    <col min="1" max="1" width="33" style="11" customWidth="1"/>
    <col min="2" max="3" width="7" style="11" bestFit="1" customWidth="1"/>
    <col min="4" max="7" width="7.7109375" style="11" customWidth="1"/>
    <col min="8" max="8" width="7.5703125" style="11" customWidth="1"/>
    <col min="9" max="9" width="8.28515625" style="11" customWidth="1"/>
    <col min="10" max="13" width="4.140625" style="11" bestFit="1" customWidth="1"/>
    <col min="14" max="14" width="4.140625" style="11" customWidth="1"/>
    <col min="15" max="15" width="4.140625" style="11" bestFit="1" customWidth="1"/>
    <col min="16" max="16" width="7.140625" style="11" bestFit="1" customWidth="1"/>
    <col min="17" max="16384" width="9.140625" style="11"/>
  </cols>
  <sheetData>
    <row r="1" spans="1:17" ht="15.75" x14ac:dyDescent="0.25">
      <c r="A1" s="9" t="s">
        <v>12</v>
      </c>
      <c r="B1" s="10"/>
      <c r="C1" s="9"/>
      <c r="D1" s="9"/>
      <c r="E1" s="9"/>
      <c r="F1" s="9"/>
      <c r="G1" s="9"/>
      <c r="H1" s="9"/>
    </row>
    <row r="2" spans="1:17" ht="6" customHeight="1" x14ac:dyDescent="0.25">
      <c r="A2" s="9"/>
      <c r="B2" s="10"/>
      <c r="C2" s="9"/>
      <c r="D2" s="9"/>
      <c r="E2" s="9"/>
      <c r="F2" s="9"/>
      <c r="G2" s="9"/>
      <c r="H2" s="9"/>
    </row>
    <row r="3" spans="1:17" ht="15.75" x14ac:dyDescent="0.25">
      <c r="A3" s="50" t="s">
        <v>24</v>
      </c>
      <c r="B3" s="50"/>
      <c r="C3" s="50"/>
      <c r="D3" s="50"/>
      <c r="E3" s="50"/>
      <c r="F3" s="50"/>
      <c r="G3" s="50"/>
      <c r="H3" s="50"/>
    </row>
    <row r="4" spans="1:17" x14ac:dyDescent="0.2">
      <c r="A4" s="10"/>
      <c r="B4" s="10"/>
      <c r="C4" s="10"/>
      <c r="D4" s="10"/>
      <c r="E4" s="10"/>
      <c r="F4" s="10"/>
      <c r="G4" s="10"/>
      <c r="H4" s="12"/>
    </row>
    <row r="5" spans="1:17" ht="15.75" x14ac:dyDescent="0.25">
      <c r="G5" s="24"/>
      <c r="H5" s="13"/>
      <c r="I5" s="23"/>
      <c r="J5" s="13"/>
      <c r="P5" s="51" t="s">
        <v>15</v>
      </c>
      <c r="Q5" s="51"/>
    </row>
    <row r="6" spans="1:17" s="16" customFormat="1" ht="135" customHeight="1" x14ac:dyDescent="0.2">
      <c r="A6" s="14"/>
      <c r="B6" s="15" t="s">
        <v>1</v>
      </c>
      <c r="C6" s="15" t="s">
        <v>2</v>
      </c>
      <c r="D6" s="15" t="s">
        <v>3</v>
      </c>
      <c r="E6" s="15" t="s">
        <v>4</v>
      </c>
      <c r="F6" s="15" t="s">
        <v>5</v>
      </c>
      <c r="G6" s="15" t="s">
        <v>18</v>
      </c>
      <c r="I6" s="11"/>
      <c r="J6" s="15" t="str">
        <f t="shared" ref="J6:O6" si="0">B6</f>
        <v>Evaluator 1</v>
      </c>
      <c r="K6" s="15" t="str">
        <f t="shared" si="0"/>
        <v>Evaluator 2</v>
      </c>
      <c r="L6" s="15" t="str">
        <f t="shared" si="0"/>
        <v>Evaluator 3</v>
      </c>
      <c r="M6" s="15" t="str">
        <f t="shared" si="0"/>
        <v>Evaluator 4</v>
      </c>
      <c r="N6" s="15" t="str">
        <f t="shared" si="0"/>
        <v>Evaluator 5</v>
      </c>
      <c r="O6" s="15" t="str">
        <f t="shared" si="0"/>
        <v>Evaluator 6</v>
      </c>
      <c r="P6" s="27" t="s">
        <v>16</v>
      </c>
      <c r="Q6" s="21" t="s">
        <v>14</v>
      </c>
    </row>
    <row r="7" spans="1:17" ht="16.5" customHeight="1" x14ac:dyDescent="0.2">
      <c r="A7" s="18" t="str">
        <f>'1'!A4:C4</f>
        <v>Courtney Harper + Partners</v>
      </c>
      <c r="B7" s="30">
        <f>'1'!K4</f>
        <v>58.2</v>
      </c>
      <c r="C7" s="30">
        <f>'2'!K4</f>
        <v>80.900000000000006</v>
      </c>
      <c r="D7" s="30">
        <f>'3'!K4</f>
        <v>67.2</v>
      </c>
      <c r="E7" s="30">
        <f>'4'!K4</f>
        <v>58.2</v>
      </c>
      <c r="F7" s="30">
        <f>'5'!K4</f>
        <v>67.2</v>
      </c>
      <c r="G7" s="30">
        <f>'6'!K4</f>
        <v>87.899999999999991</v>
      </c>
      <c r="H7" s="25"/>
      <c r="I7" s="25"/>
      <c r="J7" s="17">
        <f>RANK(B7,$B$7:$B$10,0)</f>
        <v>4</v>
      </c>
      <c r="K7" s="17">
        <f>RANK(C7,$C$7:$C$10,0)</f>
        <v>1</v>
      </c>
      <c r="L7" s="17">
        <f>RANK(D7,$D$7:$D$10,0)</f>
        <v>4</v>
      </c>
      <c r="M7" s="17">
        <f>RANK(E7,$E$7:$E$10,0)</f>
        <v>3</v>
      </c>
      <c r="N7" s="17">
        <f>RANK(F7,$F$7:$F$10,0)</f>
        <v>4</v>
      </c>
      <c r="O7" s="17">
        <f>RANK(G7,$G$7:$G$10,0)</f>
        <v>4</v>
      </c>
      <c r="P7" s="28">
        <f>AVERAGE(J7:O7)</f>
        <v>3.3333333333333335</v>
      </c>
      <c r="Q7" s="20">
        <f>RANK(P7,$P$7:$P$10,1)</f>
        <v>4</v>
      </c>
    </row>
    <row r="8" spans="1:17" ht="16.5" customHeight="1" x14ac:dyDescent="0.2">
      <c r="A8" s="18" t="str">
        <f>'1'!A5:C5</f>
        <v>DBR Engineering</v>
      </c>
      <c r="B8" s="30">
        <f>'1'!K5</f>
        <v>63.5</v>
      </c>
      <c r="C8" s="30">
        <f>'2'!K5</f>
        <v>78.400000000000006</v>
      </c>
      <c r="D8" s="30">
        <f>'3'!K5</f>
        <v>73.5</v>
      </c>
      <c r="E8" s="30">
        <f>'4'!K5</f>
        <v>93</v>
      </c>
      <c r="F8" s="30">
        <f>'5'!K5</f>
        <v>70.099999999999994</v>
      </c>
      <c r="G8" s="30">
        <f>'6'!K5</f>
        <v>90.9</v>
      </c>
      <c r="H8" s="26"/>
      <c r="I8" s="26"/>
      <c r="J8" s="17">
        <f>RANK(B8,$B$7:$B$10,0)</f>
        <v>2</v>
      </c>
      <c r="K8" s="17">
        <f>RANK(C8,$C$7:$C$10,0)</f>
        <v>2</v>
      </c>
      <c r="L8" s="17">
        <f>RANK(D8,$D$7:$D$10,0)</f>
        <v>3</v>
      </c>
      <c r="M8" s="17">
        <f>RANK(E8,$E$7:$E$10,0)</f>
        <v>2</v>
      </c>
      <c r="N8" s="17">
        <f>RANK(F8,$F$7:$F$10,0)</f>
        <v>2</v>
      </c>
      <c r="O8" s="17">
        <f>RANK(G8,$G$7:$G$10,0)</f>
        <v>3</v>
      </c>
      <c r="P8" s="29">
        <f t="shared" ref="P8:P10" si="1">AVERAGE(J8:O8)</f>
        <v>2.3333333333333335</v>
      </c>
      <c r="Q8" s="20">
        <f>RANK(P8,$P$7:$P$10,1)</f>
        <v>2</v>
      </c>
    </row>
    <row r="9" spans="1:17" ht="16.5" customHeight="1" x14ac:dyDescent="0.2">
      <c r="A9" s="18" t="str">
        <f>'1'!A6:C6</f>
        <v>PGA Engineers</v>
      </c>
      <c r="B9" s="30">
        <f>'1'!K6</f>
        <v>62.5</v>
      </c>
      <c r="C9" s="30">
        <f>'2'!K6</f>
        <v>70.8</v>
      </c>
      <c r="D9" s="30">
        <f>'3'!K6</f>
        <v>73.599999999999994</v>
      </c>
      <c r="E9" s="30">
        <f>'4'!K6</f>
        <v>58</v>
      </c>
      <c r="F9" s="30">
        <f>'5'!K6</f>
        <v>68.5</v>
      </c>
      <c r="G9" s="30">
        <f>'6'!K6</f>
        <v>92.4</v>
      </c>
      <c r="H9" s="26"/>
      <c r="I9" s="26"/>
      <c r="J9" s="17">
        <f>RANK(B9,$B$7:$B$10,0)</f>
        <v>3</v>
      </c>
      <c r="K9" s="17">
        <f>RANK(C9,$C$7:$C$10,0)</f>
        <v>4</v>
      </c>
      <c r="L9" s="17">
        <f>RANK(D9,$D$7:$D$10,0)</f>
        <v>2</v>
      </c>
      <c r="M9" s="17">
        <f>RANK(E9,$E$7:$E$10,0)</f>
        <v>4</v>
      </c>
      <c r="N9" s="17">
        <f>RANK(F9,$F$7:$F$10,0)</f>
        <v>3</v>
      </c>
      <c r="O9" s="17">
        <f>RANK(G9,$G$7:$G$10,0)</f>
        <v>2</v>
      </c>
      <c r="P9" s="29">
        <f t="shared" si="1"/>
        <v>3</v>
      </c>
      <c r="Q9" s="20">
        <f>RANK(P9,$P$7:$P$10,1)</f>
        <v>3</v>
      </c>
    </row>
    <row r="10" spans="1:17" s="47" customFormat="1" x14ac:dyDescent="0.2">
      <c r="A10" s="41" t="str">
        <f>'1'!A7:C7</f>
        <v>PGAL</v>
      </c>
      <c r="B10" s="42">
        <f>'1'!K7</f>
        <v>79</v>
      </c>
      <c r="C10" s="42">
        <f>'2'!K7</f>
        <v>76.600000000000009</v>
      </c>
      <c r="D10" s="42">
        <f>'3'!K7</f>
        <v>81.599999999999994</v>
      </c>
      <c r="E10" s="42">
        <f>'4'!K7</f>
        <v>98</v>
      </c>
      <c r="F10" s="42">
        <f>'5'!K7</f>
        <v>72.199999999999989</v>
      </c>
      <c r="G10" s="42">
        <f>'6'!K7</f>
        <v>92.699999999999989</v>
      </c>
      <c r="H10" s="43"/>
      <c r="I10" s="43"/>
      <c r="J10" s="44">
        <f>RANK(B10,$B$7:$B$10,0)</f>
        <v>1</v>
      </c>
      <c r="K10" s="44">
        <f>RANK(C10,$C$7:$C$10,0)</f>
        <v>3</v>
      </c>
      <c r="L10" s="44">
        <f>RANK(D10,$D$7:$D$10,0)</f>
        <v>1</v>
      </c>
      <c r="M10" s="44">
        <f>RANK(E10,$E$7:$E$10,0)</f>
        <v>1</v>
      </c>
      <c r="N10" s="44">
        <f>RANK(F10,$F$7:$F$10,0)</f>
        <v>1</v>
      </c>
      <c r="O10" s="44">
        <f>RANK(G10,$G$7:$G$10,0)</f>
        <v>1</v>
      </c>
      <c r="P10" s="45">
        <f t="shared" si="1"/>
        <v>1.3333333333333333</v>
      </c>
      <c r="Q10" s="46">
        <f>RANK(P10,$P$7:$P$10,1)</f>
        <v>1</v>
      </c>
    </row>
    <row r="11" spans="1:17" x14ac:dyDescent="0.2">
      <c r="I11" s="22"/>
    </row>
    <row r="16" spans="1:17" x14ac:dyDescent="0.2">
      <c r="A16" s="19" t="s">
        <v>13</v>
      </c>
    </row>
    <row r="17" spans="1:1" x14ac:dyDescent="0.2">
      <c r="A17" s="19"/>
    </row>
  </sheetData>
  <mergeCells count="2">
    <mergeCell ref="A3:H3"/>
    <mergeCell ref="P5:Q5"/>
  </mergeCells>
  <phoneticPr fontId="50" type="noConversion"/>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3A997-0205-4A45-9C74-69D2C21B5E20}">
  <dimension ref="A1:V51"/>
  <sheetViews>
    <sheetView tabSelected="1" zoomScaleNormal="100" workbookViewId="0">
      <selection activeCell="C27" sqref="C27"/>
    </sheetView>
  </sheetViews>
  <sheetFormatPr defaultColWidth="9.140625" defaultRowHeight="12.75" x14ac:dyDescent="0.2"/>
  <cols>
    <col min="1" max="1" width="22.7109375" style="54" customWidth="1"/>
    <col min="2" max="22" width="9.5703125" style="54" customWidth="1"/>
    <col min="23" max="16384" width="9.140625" style="54"/>
  </cols>
  <sheetData>
    <row r="1" spans="1:22" ht="15.75" customHeight="1" x14ac:dyDescent="0.25">
      <c r="A1" s="52" t="s">
        <v>25</v>
      </c>
      <c r="B1" s="52"/>
      <c r="C1" s="52"/>
      <c r="D1" s="52"/>
      <c r="E1" s="52"/>
      <c r="F1" s="52"/>
      <c r="G1" s="52"/>
      <c r="H1" s="52"/>
      <c r="I1" s="52"/>
      <c r="J1" s="53"/>
    </row>
    <row r="2" spans="1:22" ht="15.75" x14ac:dyDescent="0.25">
      <c r="A2" s="55" t="s">
        <v>26</v>
      </c>
      <c r="B2" s="55"/>
      <c r="C2" s="55"/>
      <c r="D2" s="55"/>
      <c r="E2" s="55"/>
      <c r="F2" s="55"/>
      <c r="G2" s="55"/>
      <c r="H2" s="55"/>
      <c r="I2" s="55"/>
      <c r="J2" s="56"/>
    </row>
    <row r="3" spans="1:22" x14ac:dyDescent="0.2">
      <c r="A3" s="57" t="s">
        <v>27</v>
      </c>
      <c r="B3" s="58"/>
      <c r="C3" s="58"/>
      <c r="D3" s="58"/>
    </row>
    <row r="4" spans="1:22" ht="15" customHeight="1" x14ac:dyDescent="0.2">
      <c r="A4" s="57" t="s">
        <v>28</v>
      </c>
      <c r="B4" s="59" t="s">
        <v>29</v>
      </c>
      <c r="C4" s="59"/>
      <c r="D4" s="59"/>
      <c r="E4" s="60"/>
    </row>
    <row r="5" spans="1:22" ht="20.25" customHeight="1" x14ac:dyDescent="0.25">
      <c r="A5" s="61" t="s">
        <v>30</v>
      </c>
      <c r="B5" s="61"/>
      <c r="C5" s="62"/>
      <c r="D5" s="62"/>
      <c r="E5" s="62"/>
      <c r="F5" s="62"/>
      <c r="G5" s="62"/>
    </row>
    <row r="6" spans="1:22" ht="27" customHeight="1" thickBot="1" x14ac:dyDescent="0.25">
      <c r="A6" s="63"/>
      <c r="B6" s="64" t="s">
        <v>31</v>
      </c>
      <c r="C6" s="64"/>
      <c r="D6" s="64"/>
      <c r="E6" s="64"/>
      <c r="F6" s="64"/>
      <c r="G6" s="64"/>
      <c r="H6" s="64"/>
      <c r="I6" s="64"/>
    </row>
    <row r="7" spans="1:22" ht="20.25" customHeight="1" x14ac:dyDescent="0.25">
      <c r="A7" s="65" t="s">
        <v>32</v>
      </c>
      <c r="B7" s="65"/>
      <c r="C7" s="66"/>
      <c r="D7" s="67"/>
      <c r="E7" s="67"/>
      <c r="F7" s="67"/>
      <c r="G7" s="67"/>
    </row>
    <row r="8" spans="1:22" ht="27" customHeight="1" thickBot="1" x14ac:dyDescent="0.25">
      <c r="A8" s="63"/>
      <c r="B8" s="64" t="s">
        <v>33</v>
      </c>
      <c r="C8" s="64"/>
      <c r="D8" s="64"/>
      <c r="E8" s="64"/>
      <c r="F8" s="64"/>
      <c r="G8" s="64"/>
      <c r="H8" s="64"/>
      <c r="I8" s="64"/>
    </row>
    <row r="9" spans="1:22" ht="15" customHeight="1" x14ac:dyDescent="0.2"/>
    <row r="10" spans="1:22" ht="15" customHeight="1" x14ac:dyDescent="0.2"/>
    <row r="11" spans="1:22" ht="11.25" customHeight="1" thickBot="1" x14ac:dyDescent="0.25"/>
    <row r="12" spans="1:22" s="68" customFormat="1" ht="13.5" thickBot="1" x14ac:dyDescent="0.25">
      <c r="B12" s="69" t="s">
        <v>34</v>
      </c>
      <c r="C12" s="70"/>
      <c r="D12" s="71"/>
      <c r="E12" s="69" t="s">
        <v>35</v>
      </c>
      <c r="F12" s="70"/>
      <c r="G12" s="71"/>
      <c r="H12" s="69" t="s">
        <v>36</v>
      </c>
      <c r="I12" s="70"/>
      <c r="J12" s="71"/>
      <c r="K12" s="69" t="s">
        <v>37</v>
      </c>
      <c r="L12" s="70"/>
      <c r="M12" s="71"/>
      <c r="N12" s="69" t="s">
        <v>38</v>
      </c>
      <c r="O12" s="70"/>
      <c r="P12" s="71"/>
      <c r="Q12" s="69" t="s">
        <v>39</v>
      </c>
      <c r="R12" s="70"/>
      <c r="S12" s="71"/>
      <c r="T12" s="69" t="s">
        <v>40</v>
      </c>
      <c r="U12" s="70"/>
      <c r="V12" s="71"/>
    </row>
    <row r="13" spans="1:22" s="68" customFormat="1" ht="78" customHeight="1" x14ac:dyDescent="0.2">
      <c r="B13" s="72" t="s">
        <v>41</v>
      </c>
      <c r="C13" s="73"/>
      <c r="D13" s="74"/>
      <c r="E13" s="72" t="s">
        <v>42</v>
      </c>
      <c r="F13" s="73"/>
      <c r="G13" s="74"/>
      <c r="H13" s="72" t="s">
        <v>43</v>
      </c>
      <c r="I13" s="73"/>
      <c r="J13" s="74"/>
      <c r="K13" s="72" t="s">
        <v>44</v>
      </c>
      <c r="L13" s="73"/>
      <c r="M13" s="74"/>
      <c r="N13" s="72" t="s">
        <v>45</v>
      </c>
      <c r="O13" s="73"/>
      <c r="P13" s="74"/>
      <c r="Q13" s="72" t="s">
        <v>46</v>
      </c>
      <c r="R13" s="73"/>
      <c r="S13" s="74"/>
      <c r="T13" s="75" t="s">
        <v>47</v>
      </c>
      <c r="U13" s="73"/>
      <c r="V13" s="74"/>
    </row>
    <row r="14" spans="1:22" s="80" customFormat="1" ht="11.25" customHeight="1" x14ac:dyDescent="0.2">
      <c r="A14" s="76"/>
      <c r="B14" s="77" t="s">
        <v>48</v>
      </c>
      <c r="C14" s="78"/>
      <c r="D14" s="79"/>
      <c r="E14" s="77" t="s">
        <v>48</v>
      </c>
      <c r="F14" s="78"/>
      <c r="G14" s="79"/>
      <c r="H14" s="77" t="s">
        <v>48</v>
      </c>
      <c r="I14" s="78"/>
      <c r="J14" s="79"/>
      <c r="K14" s="77" t="s">
        <v>48</v>
      </c>
      <c r="L14" s="78"/>
      <c r="M14" s="79"/>
      <c r="N14" s="77" t="s">
        <v>48</v>
      </c>
      <c r="O14" s="78"/>
      <c r="P14" s="79"/>
      <c r="Q14" s="77" t="s">
        <v>48</v>
      </c>
      <c r="R14" s="78"/>
      <c r="S14" s="79"/>
      <c r="T14" s="77" t="s">
        <v>48</v>
      </c>
      <c r="U14" s="78"/>
      <c r="V14" s="79"/>
    </row>
    <row r="15" spans="1:22" s="80" customFormat="1" ht="13.5" customHeight="1" x14ac:dyDescent="0.2">
      <c r="A15" s="81" t="s">
        <v>20</v>
      </c>
      <c r="B15" s="82"/>
      <c r="C15" s="83"/>
      <c r="D15" s="84"/>
      <c r="E15" s="82"/>
      <c r="F15" s="83"/>
      <c r="G15" s="84"/>
      <c r="H15" s="82"/>
      <c r="I15" s="83"/>
      <c r="J15" s="84"/>
      <c r="K15" s="82"/>
      <c r="L15" s="83"/>
      <c r="M15" s="84"/>
      <c r="N15" s="82"/>
      <c r="O15" s="83"/>
      <c r="P15" s="84"/>
      <c r="Q15" s="82"/>
      <c r="R15" s="83"/>
      <c r="S15" s="84"/>
      <c r="T15" s="85"/>
      <c r="U15" s="86"/>
      <c r="V15" s="87"/>
    </row>
    <row r="16" spans="1:22" s="80" customFormat="1" ht="13.5" customHeight="1" x14ac:dyDescent="0.2">
      <c r="A16" s="81" t="s">
        <v>21</v>
      </c>
      <c r="B16" s="88"/>
      <c r="C16" s="89"/>
      <c r="D16" s="90"/>
      <c r="E16" s="88"/>
      <c r="F16" s="89"/>
      <c r="G16" s="90"/>
      <c r="H16" s="88"/>
      <c r="I16" s="89"/>
      <c r="J16" s="90"/>
      <c r="K16" s="88"/>
      <c r="L16" s="89"/>
      <c r="M16" s="90"/>
      <c r="N16" s="88"/>
      <c r="O16" s="89"/>
      <c r="P16" s="90"/>
      <c r="Q16" s="88"/>
      <c r="R16" s="89"/>
      <c r="S16" s="90"/>
      <c r="T16" s="91"/>
      <c r="U16" s="92"/>
      <c r="V16" s="93"/>
    </row>
    <row r="17" spans="1:22" s="80" customFormat="1" ht="13.5" customHeight="1" x14ac:dyDescent="0.2">
      <c r="A17" s="94" t="s">
        <v>22</v>
      </c>
      <c r="B17" s="88"/>
      <c r="C17" s="89"/>
      <c r="D17" s="90"/>
      <c r="E17" s="88"/>
      <c r="F17" s="89"/>
      <c r="G17" s="90"/>
      <c r="H17" s="88"/>
      <c r="I17" s="89"/>
      <c r="J17" s="90"/>
      <c r="K17" s="88"/>
      <c r="L17" s="89"/>
      <c r="M17" s="90"/>
      <c r="N17" s="88"/>
      <c r="O17" s="89"/>
      <c r="P17" s="90"/>
      <c r="Q17" s="88"/>
      <c r="R17" s="89"/>
      <c r="S17" s="90"/>
      <c r="T17" s="91"/>
      <c r="U17" s="92"/>
      <c r="V17" s="93"/>
    </row>
    <row r="18" spans="1:22" s="80" customFormat="1" ht="13.5" customHeight="1" x14ac:dyDescent="0.2">
      <c r="A18" s="94" t="s">
        <v>23</v>
      </c>
      <c r="B18" s="88"/>
      <c r="C18" s="89"/>
      <c r="D18" s="90"/>
      <c r="E18" s="88"/>
      <c r="F18" s="89"/>
      <c r="G18" s="90"/>
      <c r="H18" s="88"/>
      <c r="I18" s="89"/>
      <c r="J18" s="90"/>
      <c r="K18" s="88"/>
      <c r="L18" s="89"/>
      <c r="M18" s="90"/>
      <c r="N18" s="88"/>
      <c r="O18" s="89"/>
      <c r="P18" s="90"/>
      <c r="Q18" s="88"/>
      <c r="R18" s="89"/>
      <c r="S18" s="90"/>
      <c r="T18" s="91"/>
      <c r="U18" s="92"/>
      <c r="V18" s="93"/>
    </row>
    <row r="19" spans="1:22" s="96" customFormat="1" ht="7.5" customHeight="1" x14ac:dyDescent="0.2">
      <c r="A19" s="95"/>
      <c r="B19" s="95"/>
      <c r="C19" s="95"/>
      <c r="D19" s="95"/>
      <c r="E19" s="95"/>
      <c r="F19" s="95"/>
      <c r="G19" s="95"/>
      <c r="H19" s="95"/>
      <c r="I19" s="95"/>
      <c r="J19" s="95"/>
      <c r="K19" s="95"/>
      <c r="L19" s="95"/>
      <c r="M19" s="95"/>
      <c r="N19" s="95"/>
      <c r="O19" s="95"/>
      <c r="P19" s="95"/>
      <c r="Q19" s="95"/>
      <c r="R19" s="95"/>
      <c r="S19" s="95"/>
      <c r="T19" s="95"/>
      <c r="U19" s="95"/>
      <c r="V19" s="95"/>
    </row>
    <row r="20" spans="1:22" s="97" customFormat="1" ht="6.75" customHeight="1" x14ac:dyDescent="0.2"/>
    <row r="22" spans="1:22" x14ac:dyDescent="0.2">
      <c r="A22" s="98"/>
      <c r="G22" s="99"/>
      <c r="H22" s="99"/>
    </row>
    <row r="23" spans="1:22" x14ac:dyDescent="0.2">
      <c r="A23" s="100" t="s">
        <v>49</v>
      </c>
      <c r="G23" s="99"/>
      <c r="H23" s="99"/>
      <c r="I23" s="99"/>
      <c r="J23" s="99"/>
    </row>
    <row r="24" spans="1:22" ht="15" x14ac:dyDescent="0.25">
      <c r="B24" s="101"/>
      <c r="C24" s="102"/>
      <c r="G24" s="99"/>
      <c r="H24" s="99"/>
      <c r="I24" s="99"/>
      <c r="J24" s="99"/>
    </row>
    <row r="25" spans="1:22" ht="15" x14ac:dyDescent="0.25">
      <c r="B25" s="101"/>
      <c r="C25" s="102"/>
      <c r="G25" s="99"/>
      <c r="H25" s="99"/>
      <c r="I25" s="99"/>
      <c r="J25" s="99"/>
    </row>
    <row r="26" spans="1:22" ht="15" x14ac:dyDescent="0.25">
      <c r="B26" s="101"/>
      <c r="C26" s="102"/>
      <c r="G26" s="99"/>
      <c r="H26" s="99"/>
      <c r="I26" s="99"/>
      <c r="J26" s="99"/>
    </row>
    <row r="27" spans="1:22" ht="15" x14ac:dyDescent="0.25">
      <c r="B27" s="101"/>
      <c r="C27" s="102"/>
      <c r="G27" s="99"/>
      <c r="H27" s="99"/>
      <c r="I27" s="99"/>
      <c r="J27" s="99"/>
    </row>
    <row r="28" spans="1:22" ht="15" x14ac:dyDescent="0.25">
      <c r="B28" s="101"/>
      <c r="C28" s="102"/>
      <c r="G28" s="99"/>
      <c r="H28" s="99"/>
      <c r="I28" s="99"/>
      <c r="J28" s="99"/>
    </row>
    <row r="29" spans="1:22" ht="15" x14ac:dyDescent="0.25">
      <c r="B29" s="101"/>
      <c r="C29" s="102"/>
      <c r="G29" s="99"/>
      <c r="H29" s="99"/>
      <c r="I29" s="99"/>
      <c r="J29" s="99"/>
    </row>
    <row r="30" spans="1:22" ht="15" x14ac:dyDescent="0.25">
      <c r="C30" s="102"/>
      <c r="G30" s="99"/>
      <c r="H30" s="99"/>
      <c r="I30" s="99"/>
      <c r="J30" s="99"/>
    </row>
    <row r="31" spans="1:22" ht="6.6" customHeight="1" x14ac:dyDescent="0.25">
      <c r="B31" s="101"/>
      <c r="C31" s="102"/>
      <c r="G31" s="99"/>
      <c r="H31" s="99"/>
      <c r="I31" s="99"/>
      <c r="J31" s="99"/>
    </row>
    <row r="32" spans="1:22" ht="15" x14ac:dyDescent="0.25">
      <c r="A32" s="103"/>
      <c r="B32" s="101"/>
      <c r="C32" s="102"/>
      <c r="G32" s="99"/>
      <c r="H32" s="99"/>
      <c r="I32" s="99"/>
      <c r="J32" s="99"/>
    </row>
    <row r="33" spans="3:13" ht="15" x14ac:dyDescent="0.25">
      <c r="C33" s="102"/>
      <c r="I33" s="99"/>
      <c r="J33" s="99"/>
      <c r="K33" s="99"/>
      <c r="L33" s="99"/>
    </row>
    <row r="34" spans="3:13" x14ac:dyDescent="0.2">
      <c r="I34" s="99"/>
      <c r="J34" s="99"/>
      <c r="K34" s="99"/>
      <c r="L34" s="99"/>
      <c r="M34" s="99"/>
    </row>
    <row r="35" spans="3:13" x14ac:dyDescent="0.2">
      <c r="L35" s="99"/>
      <c r="M35" s="99"/>
    </row>
    <row r="36" spans="3:13" x14ac:dyDescent="0.2">
      <c r="L36" s="99"/>
      <c r="M36" s="99"/>
    </row>
    <row r="37" spans="3:13" x14ac:dyDescent="0.2">
      <c r="L37" s="99"/>
      <c r="M37" s="99"/>
    </row>
    <row r="38" spans="3:13" x14ac:dyDescent="0.2">
      <c r="L38" s="99"/>
      <c r="M38" s="99"/>
    </row>
    <row r="51" spans="1:1" x14ac:dyDescent="0.2">
      <c r="A51" s="104" t="s">
        <v>50</v>
      </c>
    </row>
  </sheetData>
  <mergeCells count="57">
    <mergeCell ref="T18:V18"/>
    <mergeCell ref="B18:D18"/>
    <mergeCell ref="E18:G18"/>
    <mergeCell ref="H18:J18"/>
    <mergeCell ref="K18:M18"/>
    <mergeCell ref="N18:P18"/>
    <mergeCell ref="Q18:S18"/>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2022-11-21T19:22:09Z</dcterms:modified>
</cp:coreProperties>
</file>