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91 Testing, Adjusting, and Balancing Services on an As-Needed Basis JAMIL\Evaluations\"/>
    </mc:Choice>
  </mc:AlternateContent>
  <xr:revisionPtr revIDLastSave="0" documentId="8_{DE7565C1-7DB3-48F4-B0F7-A92FC8F18CA7}" xr6:coauthVersionLast="47" xr6:coauthVersionMax="47" xr10:uidLastSave="{00000000-0000-0000-0000-000000000000}"/>
  <bookViews>
    <workbookView xWindow="-108" yWindow="-108" windowWidth="23256" windowHeight="12576" tabRatio="867" activeTab="5" xr2:uid="{00000000-000D-0000-FFFF-FFFF00000000}"/>
  </bookViews>
  <sheets>
    <sheet name="1" sheetId="2" r:id="rId1"/>
    <sheet name="2" sheetId="5" r:id="rId2"/>
    <sheet name="3" sheetId="3"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D8" i="1"/>
  <c r="E8" i="1"/>
  <c r="F8" i="1"/>
  <c r="B9" i="1"/>
  <c r="D9" i="1"/>
  <c r="E9" i="1"/>
  <c r="F9" i="1"/>
  <c r="B10" i="1"/>
  <c r="C10" i="1"/>
  <c r="D10" i="1"/>
  <c r="E10" i="1"/>
  <c r="F10" i="1"/>
  <c r="F7" i="1"/>
  <c r="E7" i="1"/>
  <c r="D7" i="1"/>
  <c r="B7" i="1"/>
  <c r="I7" i="10"/>
  <c r="I6" i="10"/>
  <c r="I5" i="10"/>
  <c r="I4" i="10"/>
  <c r="I7" i="9"/>
  <c r="I6" i="9"/>
  <c r="I5" i="9"/>
  <c r="I4" i="9"/>
  <c r="I7" i="3"/>
  <c r="I6" i="3"/>
  <c r="I5" i="3"/>
  <c r="I4" i="3"/>
  <c r="I7" i="5"/>
  <c r="I6" i="5"/>
  <c r="C9" i="1" s="1"/>
  <c r="I5" i="5"/>
  <c r="C8" i="1" s="1"/>
  <c r="I4" i="5"/>
  <c r="C7" i="1" s="1"/>
  <c r="I5" i="2"/>
  <c r="I6" i="2"/>
  <c r="I7" i="2"/>
  <c r="I4" i="2"/>
  <c r="K6" i="1"/>
  <c r="L6" i="1"/>
  <c r="M6" i="1"/>
  <c r="N6" i="1"/>
  <c r="J6" i="1"/>
  <c r="A8" i="1" l="1"/>
  <c r="A9" i="1"/>
  <c r="A10" i="1"/>
  <c r="K9" i="1" l="1"/>
  <c r="K10" i="1"/>
  <c r="G8" i="1"/>
  <c r="J10" i="1"/>
  <c r="G10" i="1"/>
  <c r="K8" i="1"/>
  <c r="L10" i="1"/>
  <c r="J9" i="1"/>
  <c r="J8" i="1"/>
  <c r="J7" i="1"/>
  <c r="G9" i="1"/>
  <c r="M7" i="1"/>
  <c r="M9" i="1"/>
  <c r="M10" i="1"/>
  <c r="N7" i="1"/>
  <c r="N8" i="1"/>
  <c r="N10" i="1"/>
  <c r="K7" i="1"/>
  <c r="M8" i="1"/>
  <c r="L7" i="1"/>
  <c r="L8" i="1"/>
  <c r="N9" i="1"/>
  <c r="L9" i="1"/>
  <c r="G7" i="1"/>
  <c r="H9" i="1" l="1"/>
  <c r="H7" i="1"/>
  <c r="H10" i="1"/>
  <c r="H8" i="1"/>
  <c r="O8" i="1"/>
  <c r="O10" i="1"/>
  <c r="O9" i="1"/>
  <c r="A7" i="1" l="1"/>
  <c r="O7" i="1" l="1"/>
  <c r="P7" i="1" l="1"/>
  <c r="P10" i="1"/>
  <c r="P8"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27D73E0-D486-4F43-9D6C-05865A4B3DD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3005F6BE-2E46-4C4B-9F63-D703ADDA1B29}">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<sst xmlns="http://schemas.openxmlformats.org/spreadsheetml/2006/main" count="98" uniqueCount="45">
  <si>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</si>
  <si>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</si>
  <si>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</si>
  <si>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</si>
  <si>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</si>
  <si>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</si>
  <si>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</si>
  <si>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</si>
  <si>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</si>
  <si>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</si>
  <si>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</si>
  <si>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</si>
  <si>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</si>
  <si>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</si>
  <si>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</si>
  <si>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</si>
  <si>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Avg of comm rank per vendor</t>
  </si>
  <si>
    <t>Total</t>
  </si>
  <si>
    <t>Campos Engineering</t>
  </si>
  <si>
    <t>EAB</t>
  </si>
  <si>
    <t>Page</t>
  </si>
  <si>
    <t>Technical Air Balance</t>
  </si>
  <si>
    <t>RFQ730-23091 TAB Services on an As-Needed</t>
  </si>
  <si>
    <t>University of Houston Evaluation Matrix $1 Million+</t>
  </si>
  <si>
    <t>RFQ730-23091 Testing, Adjusting, and Balancing Services on an As-Needed Basis</t>
  </si>
  <si>
    <t>Name</t>
  </si>
  <si>
    <t>Evaluation Due Date</t>
  </si>
  <si>
    <t xml:space="preserve">9/22/2023 @ 5 PM </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</si>
  <si>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</si>
  <si>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</si>
  <si>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</si>
  <si>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</si>
  <si>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</si>
  <si>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</si>
  <si>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</si>
  <si>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</si>
  <si>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</si>
  <si>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Expertise of Firm and Proposed Team  (Section 5.3)</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</si>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</sst>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u/>
      <sz val="9"/>
      <color theme="10"/>
      <name val="Arial"/>
      <family val="2"/>
    </font>
    <font>
      <sz val="9"/>
      <color rgb="FF1F497D"/>
      <name val="Arial"/>
      <family val="2"/>
    </font>
    <font>
      <sz val="9"/>
      <color rgb="FF262626"/>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88">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21" fillId="25" borderId="11" xfId="0" applyNumberFormat="1" applyFont="1" applyFill="1" applyBorder="1"/>
    <xf numFmtId="0" fontId="50" fillId="25" borderId="0" xfId="0" applyFont="1" applyFill="1"/>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0" borderId="0" xfId="98"/>
    <xf numFmtId="0" fontId="21" fillId="26" borderId="0" xfId="0" applyFont="1" applyFill="1"/>
    <xf numFmtId="0" fontId="21" fillId="26" borderId="11" xfId="0" applyFont="1" applyFill="1" applyBorder="1"/>
    <xf numFmtId="4" fontId="21" fillId="26" borderId="12" xfId="0" applyNumberFormat="1" applyFont="1" applyFill="1" applyBorder="1" applyAlignment="1">
      <alignment horizontal="right"/>
    </xf>
    <xf numFmtId="0" fontId="21" fillId="26" borderId="11" xfId="0" applyFont="1" applyFill="1" applyBorder="1" applyAlignment="1">
      <alignment horizontal="left"/>
    </xf>
    <xf numFmtId="0" fontId="21" fillId="26" borderId="11" xfId="0" applyFont="1" applyFill="1" applyBorder="1" applyAlignment="1">
      <alignment horizontal="right"/>
    </xf>
    <xf numFmtId="0" fontId="21" fillId="26" borderId="12" xfId="0" applyFont="1" applyFill="1" applyBorder="1" applyAlignment="1">
      <alignment horizontal="right"/>
    </xf>
    <xf numFmtId="2" fontId="21" fillId="26" borderId="11" xfId="0" applyNumberFormat="1" applyFont="1" applyFill="1" applyBorder="1"/>
    <xf numFmtId="0" fontId="46" fillId="0" borderId="0" xfId="98" applyFont="1" applyAlignment="1">
      <alignment horizontal="left"/>
    </xf>
    <xf numFmtId="0" fontId="45" fillId="0" borderId="10" xfId="113" applyFont="1" applyBorder="1" applyAlignment="1">
      <alignment horizontal="center"/>
    </xf>
    <xf numFmtId="0" fontId="42" fillId="0" borderId="0" xfId="0" applyFont="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0" borderId="0" xfId="98" applyFont="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1" fillId="0" borderId="0" xfId="118" applyNumberFormat="1" applyFont="1" applyAlignment="1">
      <alignment horizontal="center"/>
    </xf>
    <xf numFmtId="0" fontId="51" fillId="25" borderId="0" xfId="118" applyFont="1" applyFill="1"/>
    <xf numFmtId="0" fontId="53" fillId="25" borderId="0" xfId="119" applyFont="1" applyFill="1" applyAlignment="1">
      <alignment horizontal="left" wrapText="1"/>
    </xf>
    <xf numFmtId="0" fontId="53" fillId="25" borderId="0" xfId="119" applyFont="1" applyFill="1" applyAlignment="1">
      <alignment wrapText="1"/>
    </xf>
    <xf numFmtId="0" fontId="22" fillId="26" borderId="14" xfId="98" applyFill="1" applyBorder="1" applyAlignment="1">
      <alignment horizontal="center" wrapText="1"/>
    </xf>
    <xf numFmtId="0" fontId="54" fillId="25" borderId="0" xfId="98" applyFont="1" applyFill="1" applyAlignment="1">
      <alignment horizontal="left" wrapText="1"/>
    </xf>
    <xf numFmtId="0" fontId="53" fillId="25" borderId="0" xfId="119" applyFont="1" applyFill="1" applyAlignment="1">
      <alignment horizontal="left"/>
    </xf>
    <xf numFmtId="0" fontId="53" fillId="25" borderId="0" xfId="119" applyFont="1" applyFill="1" applyAlignment="1"/>
    <xf numFmtId="0" fontId="53" fillId="25" borderId="0" xfId="119" applyFont="1" applyFill="1" applyAlignment="1">
      <alignment horizontal="left"/>
    </xf>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4" fillId="25" borderId="11" xfId="98" applyFont="1" applyFill="1" applyBorder="1" applyAlignment="1">
      <alignment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21" xfId="98" applyFill="1" applyBorder="1" applyAlignment="1">
      <alignment horizontal="center"/>
    </xf>
    <xf numFmtId="0" fontId="54" fillId="25" borderId="22" xfId="98" applyFont="1" applyFill="1" applyBorder="1" applyAlignment="1">
      <alignment wrapText="1"/>
    </xf>
    <xf numFmtId="0" fontId="22" fillId="26" borderId="23" xfId="98" applyFill="1" applyBorder="1" applyAlignment="1">
      <alignment horizontal="center"/>
    </xf>
    <xf numFmtId="0" fontId="22" fillId="26" borderId="22" xfId="98" applyFill="1" applyBorder="1" applyAlignment="1">
      <alignment horizontal="center"/>
    </xf>
    <xf numFmtId="0" fontId="22" fillId="26" borderId="24" xfId="98" applyFill="1" applyBorder="1" applyAlignment="1">
      <alignment horizontal="center"/>
    </xf>
    <xf numFmtId="0" fontId="22" fillId="28" borderId="0" xfId="98" applyFill="1"/>
    <xf numFmtId="0" fontId="22" fillId="28" borderId="25"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6" fillId="0" borderId="0" xfId="118" applyFont="1" applyAlignment="1">
      <alignment horizontal="left"/>
    </xf>
    <xf numFmtId="0" fontId="54" fillId="25" borderId="0" xfId="98" applyFont="1" applyFill="1"/>
    <xf numFmtId="0" fontId="57" fillId="25" borderId="0" xfId="119" applyFont="1" applyFill="1"/>
    <xf numFmtId="0" fontId="58" fillId="25" borderId="0" xfId="118" applyFont="1" applyFill="1"/>
    <xf numFmtId="0" fontId="52" fillId="25" borderId="0" xfId="119" applyFill="1"/>
    <xf numFmtId="0" fontId="59" fillId="25" borderId="0" xfId="118" applyFont="1" applyFill="1"/>
    <xf numFmtId="0" fontId="57" fillId="25" borderId="0" xfId="119" applyFont="1" applyFill="1" applyAlignment="1">
      <alignment vertical="center"/>
    </xf>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12F34855-88C8-4F57-8D15-909B03D24853}"/>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E9BB85FB-B8BF-4ACC-81BF-B2F431E77274}"/>
    <cellStyle name="Normal 11" xfId="118" xr:uid="{F4288F45-9BB5-4FD5-9824-3F924377F79D}"/>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545FCF25-8AEC-419B-B857-2642122587A6}"/>
    <cellStyle name="Normal 4 15" xfId="116" xr:uid="{4FA6196A-981A-4814-8F18-608618CDCFF4}"/>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80D75FA9-3931-4FFB-B4D5-99DE4324CB24}"/>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89BFB92C-2590-4CFD-A5E3-513FA5310E1F}"/>
    <cellStyle name="Percent 3" xfId="117" xr:uid="{12069B7F-F738-4C17-8255-6CD7A7B282D7}"/>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F556BFC-1D2F-42A4-8E5E-AE4FD4C0F072}"/>
            </a:ext>
          </a:extLst>
        </xdr:cNvPr>
        <xdr:cNvSpPr txBox="1"/>
      </xdr:nvSpPr>
      <xdr:spPr>
        <a:xfrm>
          <a:off x="7920990" y="10287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7"/>
  <sheetViews>
    <sheetView workbookViewId="0">
      <selection activeCell="I4" sqref="I4:I7"/>
    </sheetView>
  </sheetViews>
  <sheetFormatPr defaultRowHeight="13.2" x14ac:dyDescent="0.25"/>
  <cols>
    <col min="1" max="3" width="9.44140625" customWidth="1"/>
    <col min="4" max="9" width="8.88671875" customWidth="1"/>
  </cols>
  <sheetData>
    <row r="1" spans="1:9" ht="15.6" x14ac:dyDescent="0.3">
      <c r="A1" s="4" t="s">
        <v>0</v>
      </c>
      <c r="B1" s="3"/>
      <c r="C1" s="3"/>
      <c r="D1" s="3"/>
      <c r="E1" s="1"/>
      <c r="F1" s="1"/>
      <c r="G1" s="1"/>
      <c r="H1" s="1"/>
      <c r="I1" s="1"/>
    </row>
    <row r="2" spans="1:9" ht="15.6" x14ac:dyDescent="0.3">
      <c r="A2" s="1"/>
    </row>
    <row r="3" spans="1:9" s="2" customFormat="1" x14ac:dyDescent="0.25">
      <c r="A3" s="36"/>
      <c r="B3" s="36"/>
      <c r="C3" s="36"/>
      <c r="D3" s="24" t="s">
        <v>6</v>
      </c>
      <c r="E3" s="24" t="s">
        <v>7</v>
      </c>
      <c r="F3" s="24" t="s">
        <v>8</v>
      </c>
      <c r="G3" s="24" t="s">
        <v>9</v>
      </c>
      <c r="H3" s="24" t="s">
        <v>10</v>
      </c>
      <c r="I3" s="25" t="s">
        <v>17</v>
      </c>
    </row>
    <row r="4" spans="1:9" x14ac:dyDescent="0.25">
      <c r="A4" s="35" t="s">
        <v>18</v>
      </c>
      <c r="B4" s="35"/>
      <c r="C4" s="35"/>
      <c r="D4" s="27">
        <v>21</v>
      </c>
      <c r="E4" s="27">
        <v>18</v>
      </c>
      <c r="F4" s="27">
        <v>12</v>
      </c>
      <c r="G4" s="27">
        <v>3</v>
      </c>
      <c r="H4" s="27">
        <v>6</v>
      </c>
      <c r="I4" s="26">
        <f>SUM(D4:H4)</f>
        <v>60</v>
      </c>
    </row>
    <row r="5" spans="1:9" x14ac:dyDescent="0.25">
      <c r="A5" s="35" t="s">
        <v>19</v>
      </c>
      <c r="B5" s="35"/>
      <c r="C5" s="35"/>
      <c r="D5" s="27">
        <v>35</v>
      </c>
      <c r="E5" s="27">
        <v>30</v>
      </c>
      <c r="F5" s="27">
        <v>20</v>
      </c>
      <c r="G5" s="27">
        <v>5</v>
      </c>
      <c r="H5" s="27">
        <v>10</v>
      </c>
      <c r="I5" s="26">
        <f t="shared" ref="I5:I7" si="0">SUM(D5:H5)</f>
        <v>100</v>
      </c>
    </row>
    <row r="6" spans="1:9" x14ac:dyDescent="0.25">
      <c r="A6" s="35" t="s">
        <v>20</v>
      </c>
      <c r="B6" s="35"/>
      <c r="C6" s="35"/>
      <c r="D6" s="27">
        <v>21</v>
      </c>
      <c r="E6" s="27">
        <v>18</v>
      </c>
      <c r="F6" s="27">
        <v>12</v>
      </c>
      <c r="G6" s="27">
        <v>3</v>
      </c>
      <c r="H6" s="27">
        <v>6</v>
      </c>
      <c r="I6" s="26">
        <f t="shared" si="0"/>
        <v>60</v>
      </c>
    </row>
    <row r="7" spans="1:9" x14ac:dyDescent="0.25">
      <c r="A7" s="35" t="s">
        <v>21</v>
      </c>
      <c r="B7" s="35"/>
      <c r="C7" s="35"/>
      <c r="D7" s="27">
        <v>14</v>
      </c>
      <c r="E7" s="27">
        <v>12</v>
      </c>
      <c r="F7" s="27">
        <v>8</v>
      </c>
      <c r="G7" s="27">
        <v>2</v>
      </c>
      <c r="H7" s="27">
        <v>4</v>
      </c>
      <c r="I7" s="26">
        <f t="shared" si="0"/>
        <v>40</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7"/>
  <sheetViews>
    <sheetView workbookViewId="0">
      <selection activeCell="H34" sqref="H34"/>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36"/>
      <c r="B3" s="36"/>
      <c r="C3" s="36"/>
      <c r="D3" s="24" t="s">
        <v>6</v>
      </c>
      <c r="E3" s="24" t="s">
        <v>7</v>
      </c>
      <c r="F3" s="24" t="s">
        <v>8</v>
      </c>
      <c r="G3" s="24" t="s">
        <v>9</v>
      </c>
      <c r="H3" s="24" t="s">
        <v>10</v>
      </c>
      <c r="I3" s="25" t="s">
        <v>17</v>
      </c>
      <c r="J3" s="2"/>
      <c r="K3" s="2"/>
      <c r="L3" s="2"/>
      <c r="M3" s="2"/>
      <c r="N3" s="2"/>
      <c r="O3" s="2"/>
      <c r="P3" s="2"/>
      <c r="Q3" s="2"/>
      <c r="R3" s="2"/>
      <c r="S3" s="2"/>
      <c r="T3" s="2"/>
    </row>
    <row r="4" spans="1:20" x14ac:dyDescent="0.25">
      <c r="A4" s="35" t="s">
        <v>18</v>
      </c>
      <c r="B4" s="35"/>
      <c r="C4" s="35"/>
      <c r="D4" s="27">
        <v>28</v>
      </c>
      <c r="E4" s="27">
        <v>24</v>
      </c>
      <c r="F4" s="27">
        <v>16</v>
      </c>
      <c r="G4" s="27">
        <v>4</v>
      </c>
      <c r="H4" s="27">
        <v>7</v>
      </c>
      <c r="I4" s="26">
        <f>SUM(D4:H4)</f>
        <v>79</v>
      </c>
    </row>
    <row r="5" spans="1:20" x14ac:dyDescent="0.25">
      <c r="A5" s="35" t="s">
        <v>19</v>
      </c>
      <c r="B5" s="35"/>
      <c r="C5" s="35"/>
      <c r="D5" s="27">
        <v>31.5</v>
      </c>
      <c r="E5" s="27">
        <v>27</v>
      </c>
      <c r="F5" s="27">
        <v>18</v>
      </c>
      <c r="G5" s="27">
        <v>4</v>
      </c>
      <c r="H5" s="27">
        <v>9</v>
      </c>
      <c r="I5" s="26">
        <f t="shared" ref="I5:I7" si="0">SUM(D5:H5)</f>
        <v>89.5</v>
      </c>
    </row>
    <row r="6" spans="1:20" x14ac:dyDescent="0.25">
      <c r="A6" s="35" t="s">
        <v>20</v>
      </c>
      <c r="B6" s="35"/>
      <c r="C6" s="35"/>
      <c r="D6" s="27">
        <v>24.5</v>
      </c>
      <c r="E6" s="27">
        <v>21</v>
      </c>
      <c r="F6" s="27">
        <v>14</v>
      </c>
      <c r="G6" s="27">
        <v>4</v>
      </c>
      <c r="H6" s="27">
        <v>7</v>
      </c>
      <c r="I6" s="26">
        <f t="shared" si="0"/>
        <v>70.5</v>
      </c>
    </row>
    <row r="7" spans="1:20" x14ac:dyDescent="0.25">
      <c r="A7" s="35" t="s">
        <v>21</v>
      </c>
      <c r="B7" s="35"/>
      <c r="C7" s="35"/>
      <c r="D7" s="27">
        <v>30.099999999999998</v>
      </c>
      <c r="E7" s="27">
        <v>25.799999999999997</v>
      </c>
      <c r="F7" s="27">
        <v>17.2</v>
      </c>
      <c r="G7" s="27">
        <v>4</v>
      </c>
      <c r="H7" s="27">
        <v>8</v>
      </c>
      <c r="I7" s="26">
        <f t="shared" si="0"/>
        <v>85.1</v>
      </c>
    </row>
  </sheetData>
  <mergeCells count="5">
    <mergeCell ref="A6:C6"/>
    <mergeCell ref="A7:C7"/>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T7"/>
  <sheetViews>
    <sheetView workbookViewId="0">
      <selection activeCell="I4" sqref="I4:I7"/>
    </sheetView>
  </sheetViews>
  <sheetFormatPr defaultRowHeight="13.2" x14ac:dyDescent="0.25"/>
  <cols>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36"/>
      <c r="B3" s="36"/>
      <c r="C3" s="36"/>
      <c r="D3" s="24" t="s">
        <v>6</v>
      </c>
      <c r="E3" s="24" t="s">
        <v>7</v>
      </c>
      <c r="F3" s="24" t="s">
        <v>8</v>
      </c>
      <c r="G3" s="24" t="s">
        <v>9</v>
      </c>
      <c r="H3" s="24" t="s">
        <v>10</v>
      </c>
      <c r="I3" s="25" t="s">
        <v>17</v>
      </c>
      <c r="J3" s="2"/>
      <c r="K3" s="2"/>
      <c r="L3" s="2"/>
      <c r="M3" s="2"/>
      <c r="N3" s="2"/>
      <c r="O3" s="2"/>
      <c r="P3" s="2"/>
      <c r="Q3" s="2"/>
      <c r="R3" s="2"/>
      <c r="S3" s="2"/>
      <c r="T3" s="2"/>
    </row>
    <row r="4" spans="1:20" x14ac:dyDescent="0.25">
      <c r="A4" s="35" t="s">
        <v>18</v>
      </c>
      <c r="B4" s="35"/>
      <c r="C4" s="35"/>
      <c r="D4" s="27">
        <v>28.699999999999996</v>
      </c>
      <c r="E4" s="27">
        <v>23.4</v>
      </c>
      <c r="F4" s="27">
        <v>16.8</v>
      </c>
      <c r="G4" s="27">
        <v>3.4</v>
      </c>
      <c r="H4" s="27">
        <v>7.6</v>
      </c>
      <c r="I4" s="26">
        <f>SUM(D4:H4)</f>
        <v>79.899999999999991</v>
      </c>
    </row>
    <row r="5" spans="1:20" x14ac:dyDescent="0.25">
      <c r="A5" s="35" t="s">
        <v>19</v>
      </c>
      <c r="B5" s="35"/>
      <c r="C5" s="35"/>
      <c r="D5" s="27">
        <v>26.599999999999998</v>
      </c>
      <c r="E5" s="27">
        <v>23.4</v>
      </c>
      <c r="F5" s="27">
        <v>15.6</v>
      </c>
      <c r="G5" s="27">
        <v>3.5</v>
      </c>
      <c r="H5" s="27">
        <v>6.8</v>
      </c>
      <c r="I5" s="26">
        <f t="shared" ref="I5:I7" si="0">SUM(D5:H5)</f>
        <v>75.899999999999991</v>
      </c>
    </row>
    <row r="6" spans="1:20" x14ac:dyDescent="0.25">
      <c r="A6" s="35" t="s">
        <v>20</v>
      </c>
      <c r="B6" s="35"/>
      <c r="C6" s="35"/>
      <c r="D6" s="27">
        <v>18.2</v>
      </c>
      <c r="E6" s="27">
        <v>19.799999999999997</v>
      </c>
      <c r="F6" s="27">
        <v>14.8</v>
      </c>
      <c r="G6" s="27">
        <v>3.5</v>
      </c>
      <c r="H6" s="27">
        <v>7.6</v>
      </c>
      <c r="I6" s="26">
        <f t="shared" si="0"/>
        <v>63.9</v>
      </c>
    </row>
    <row r="7" spans="1:20" x14ac:dyDescent="0.25">
      <c r="A7" s="35" t="s">
        <v>21</v>
      </c>
      <c r="B7" s="35"/>
      <c r="C7" s="35"/>
      <c r="D7" s="27">
        <v>28</v>
      </c>
      <c r="E7" s="27">
        <v>24.599999999999998</v>
      </c>
      <c r="F7" s="27">
        <v>15.2</v>
      </c>
      <c r="G7" s="27">
        <v>3.4</v>
      </c>
      <c r="H7" s="27">
        <v>7.4</v>
      </c>
      <c r="I7" s="26">
        <f t="shared" si="0"/>
        <v>78.600000000000009</v>
      </c>
    </row>
  </sheetData>
  <mergeCells count="5">
    <mergeCell ref="A6:C6"/>
    <mergeCell ref="A7:C7"/>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7"/>
  <sheetViews>
    <sheetView workbookViewId="0">
      <selection activeCell="I4" sqref="I4:I7"/>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36"/>
      <c r="B3" s="36"/>
      <c r="C3" s="36"/>
      <c r="D3" s="24" t="s">
        <v>6</v>
      </c>
      <c r="E3" s="24" t="s">
        <v>7</v>
      </c>
      <c r="F3" s="24" t="s">
        <v>8</v>
      </c>
      <c r="G3" s="24" t="s">
        <v>9</v>
      </c>
      <c r="H3" s="24" t="s">
        <v>10</v>
      </c>
      <c r="I3" s="25" t="s">
        <v>17</v>
      </c>
      <c r="J3" s="2"/>
      <c r="K3" s="2"/>
      <c r="L3" s="2"/>
      <c r="M3" s="2"/>
      <c r="N3" s="2"/>
      <c r="O3" s="2"/>
      <c r="P3" s="2"/>
      <c r="Q3" s="2"/>
      <c r="R3" s="2"/>
      <c r="S3" s="2"/>
      <c r="T3" s="2"/>
    </row>
    <row r="4" spans="1:20" x14ac:dyDescent="0.25">
      <c r="A4" s="35" t="s">
        <v>18</v>
      </c>
      <c r="B4" s="35"/>
      <c r="C4" s="35"/>
      <c r="D4" s="27">
        <v>35</v>
      </c>
      <c r="E4" s="27">
        <v>27</v>
      </c>
      <c r="F4" s="27">
        <v>18</v>
      </c>
      <c r="G4" s="27">
        <v>3.4</v>
      </c>
      <c r="H4" s="27">
        <v>9</v>
      </c>
      <c r="I4" s="26">
        <f>SUM(D4:H4)</f>
        <v>92.4</v>
      </c>
    </row>
    <row r="5" spans="1:20" x14ac:dyDescent="0.25">
      <c r="A5" s="35" t="s">
        <v>19</v>
      </c>
      <c r="B5" s="35"/>
      <c r="C5" s="35"/>
      <c r="D5" s="27">
        <v>31.5</v>
      </c>
      <c r="E5" s="27">
        <v>27</v>
      </c>
      <c r="F5" s="27">
        <v>17.600000000000001</v>
      </c>
      <c r="G5" s="27">
        <v>3.4</v>
      </c>
      <c r="H5" s="27">
        <v>8.8000000000000007</v>
      </c>
      <c r="I5" s="26">
        <f t="shared" ref="I5:I7" si="0">SUM(D5:H5)</f>
        <v>88.3</v>
      </c>
    </row>
    <row r="6" spans="1:20" x14ac:dyDescent="0.25">
      <c r="A6" s="35" t="s">
        <v>20</v>
      </c>
      <c r="B6" s="35"/>
      <c r="C6" s="35"/>
      <c r="D6" s="27">
        <v>30.800000000000004</v>
      </c>
      <c r="E6" s="27">
        <v>21</v>
      </c>
      <c r="F6" s="27">
        <v>13.6</v>
      </c>
      <c r="G6" s="27">
        <v>2.5</v>
      </c>
      <c r="H6" s="27">
        <v>6.8</v>
      </c>
      <c r="I6" s="26">
        <f t="shared" si="0"/>
        <v>74.7</v>
      </c>
    </row>
    <row r="7" spans="1:20" x14ac:dyDescent="0.25">
      <c r="A7" s="35" t="s">
        <v>21</v>
      </c>
      <c r="B7" s="35"/>
      <c r="C7" s="35"/>
      <c r="D7" s="27">
        <v>24.5</v>
      </c>
      <c r="E7" s="27">
        <v>21</v>
      </c>
      <c r="F7" s="27">
        <v>17.600000000000001</v>
      </c>
      <c r="G7" s="27">
        <v>2.5</v>
      </c>
      <c r="H7" s="27">
        <v>6.8</v>
      </c>
      <c r="I7" s="26">
        <f t="shared" si="0"/>
        <v>72.399999999999991</v>
      </c>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T7"/>
  <sheetViews>
    <sheetView workbookViewId="0">
      <selection activeCell="I6" sqref="I6"/>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36"/>
      <c r="B3" s="36"/>
      <c r="C3" s="36"/>
      <c r="D3" s="24" t="s">
        <v>6</v>
      </c>
      <c r="E3" s="24" t="s">
        <v>7</v>
      </c>
      <c r="F3" s="24" t="s">
        <v>8</v>
      </c>
      <c r="G3" s="24" t="s">
        <v>9</v>
      </c>
      <c r="H3" s="24" t="s">
        <v>10</v>
      </c>
      <c r="I3" s="25" t="s">
        <v>17</v>
      </c>
      <c r="J3" s="2"/>
      <c r="K3" s="2"/>
      <c r="L3" s="2"/>
      <c r="M3" s="2"/>
      <c r="N3" s="2"/>
      <c r="O3" s="2"/>
      <c r="P3" s="2"/>
      <c r="Q3" s="2"/>
      <c r="R3" s="2"/>
      <c r="S3" s="2"/>
      <c r="T3" s="2"/>
    </row>
    <row r="4" spans="1:20" x14ac:dyDescent="0.25">
      <c r="A4" s="35" t="s">
        <v>18</v>
      </c>
      <c r="B4" s="35"/>
      <c r="C4" s="35"/>
      <c r="D4" s="27">
        <v>28</v>
      </c>
      <c r="E4" s="27">
        <v>24</v>
      </c>
      <c r="F4" s="27">
        <v>18</v>
      </c>
      <c r="G4" s="27">
        <v>4</v>
      </c>
      <c r="H4" s="27">
        <v>8</v>
      </c>
      <c r="I4" s="26">
        <f>SUM(D4:H4)</f>
        <v>82</v>
      </c>
    </row>
    <row r="5" spans="1:20" x14ac:dyDescent="0.25">
      <c r="A5" s="35" t="s">
        <v>19</v>
      </c>
      <c r="B5" s="35"/>
      <c r="C5" s="35"/>
      <c r="D5" s="27">
        <v>35</v>
      </c>
      <c r="E5" s="27">
        <v>27</v>
      </c>
      <c r="F5" s="27">
        <v>20</v>
      </c>
      <c r="G5" s="27">
        <v>4</v>
      </c>
      <c r="H5" s="27">
        <v>9</v>
      </c>
      <c r="I5" s="26">
        <f t="shared" ref="I5:I7" si="0">SUM(D5:H5)</f>
        <v>95</v>
      </c>
    </row>
    <row r="6" spans="1:20" x14ac:dyDescent="0.25">
      <c r="A6" s="35" t="s">
        <v>20</v>
      </c>
      <c r="B6" s="35"/>
      <c r="C6" s="35"/>
      <c r="D6" s="27">
        <v>31.5</v>
      </c>
      <c r="E6" s="27">
        <v>24</v>
      </c>
      <c r="F6" s="27">
        <v>18</v>
      </c>
      <c r="G6" s="27">
        <v>4</v>
      </c>
      <c r="H6" s="27">
        <v>8</v>
      </c>
      <c r="I6" s="26">
        <f t="shared" si="0"/>
        <v>85.5</v>
      </c>
    </row>
    <row r="7" spans="1:20" x14ac:dyDescent="0.25">
      <c r="A7" s="35" t="s">
        <v>21</v>
      </c>
      <c r="B7" s="35"/>
      <c r="C7" s="35"/>
      <c r="D7" s="27">
        <v>35</v>
      </c>
      <c r="E7" s="27">
        <v>27</v>
      </c>
      <c r="F7" s="27">
        <v>20</v>
      </c>
      <c r="G7" s="27">
        <v>4</v>
      </c>
      <c r="H7" s="27">
        <v>9</v>
      </c>
      <c r="I7" s="26">
        <f t="shared" si="0"/>
        <v>95</v>
      </c>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6"/>
  <sheetViews>
    <sheetView tabSelected="1" workbookViewId="0">
      <selection activeCell="D15" sqref="D15"/>
    </sheetView>
  </sheetViews>
  <sheetFormatPr defaultColWidth="9.109375" defaultRowHeight="15" x14ac:dyDescent="0.25"/>
  <cols>
    <col min="1" max="1" width="33" style="7" customWidth="1"/>
    <col min="2" max="2" width="8.33203125" style="7" bestFit="1" customWidth="1"/>
    <col min="3" max="6" width="7" style="7" bestFit="1" customWidth="1"/>
    <col min="7" max="7" width="8.88671875" style="7" customWidth="1"/>
    <col min="8" max="8" width="7.5546875" style="7" hidden="1" customWidth="1"/>
    <col min="9" max="9" width="8.33203125" style="7" customWidth="1"/>
    <col min="10" max="13" width="4.109375" style="7" bestFit="1" customWidth="1"/>
    <col min="14" max="14" width="4.109375" style="7" customWidth="1"/>
    <col min="15" max="15" width="7.109375" style="7" bestFit="1" customWidth="1"/>
    <col min="16" max="16384" width="9.109375" style="7"/>
  </cols>
  <sheetData>
    <row r="1" spans="1:16" x14ac:dyDescent="0.25">
      <c r="A1" s="5" t="s">
        <v>11</v>
      </c>
      <c r="B1" s="6"/>
      <c r="C1" s="5"/>
      <c r="D1" s="5"/>
      <c r="E1" s="5"/>
      <c r="F1" s="5"/>
      <c r="G1" s="5"/>
      <c r="H1" s="5"/>
    </row>
    <row r="2" spans="1:16" ht="6" customHeight="1" x14ac:dyDescent="0.25">
      <c r="A2" s="5"/>
      <c r="B2" s="6"/>
      <c r="C2" s="5"/>
      <c r="D2" s="5"/>
      <c r="E2" s="5"/>
      <c r="F2" s="5"/>
      <c r="G2" s="5"/>
      <c r="H2" s="5"/>
    </row>
    <row r="3" spans="1:16" x14ac:dyDescent="0.25">
      <c r="A3" s="37" t="s">
        <v>22</v>
      </c>
      <c r="B3" s="37"/>
      <c r="C3" s="37"/>
      <c r="D3" s="37"/>
      <c r="E3" s="37"/>
      <c r="F3" s="37"/>
      <c r="G3" s="37"/>
      <c r="H3" s="37"/>
    </row>
    <row r="4" spans="1:16" x14ac:dyDescent="0.25">
      <c r="A4" s="6"/>
      <c r="B4" s="6"/>
      <c r="C4" s="6"/>
      <c r="D4" s="6"/>
      <c r="E4" s="6"/>
      <c r="F4" s="6"/>
      <c r="G4" s="6"/>
      <c r="H4" s="6"/>
    </row>
    <row r="5" spans="1:16" ht="15.6" x14ac:dyDescent="0.3">
      <c r="F5" s="17"/>
      <c r="G5" s="16"/>
      <c r="H5" s="8"/>
      <c r="I5" s="16"/>
      <c r="J5" s="8"/>
      <c r="O5" s="38" t="s">
        <v>14</v>
      </c>
      <c r="P5" s="38"/>
    </row>
    <row r="6" spans="1:16" s="11" customFormat="1" ht="135" customHeight="1" x14ac:dyDescent="0.25">
      <c r="A6" s="9"/>
      <c r="B6" s="10" t="s">
        <v>1</v>
      </c>
      <c r="C6" s="10" t="s">
        <v>2</v>
      </c>
      <c r="D6" s="10" t="s">
        <v>3</v>
      </c>
      <c r="E6" s="10" t="s">
        <v>4</v>
      </c>
      <c r="F6" s="10" t="s">
        <v>5</v>
      </c>
      <c r="G6" s="19" t="s">
        <v>15</v>
      </c>
      <c r="H6" s="15" t="s">
        <v>13</v>
      </c>
      <c r="I6" s="7"/>
      <c r="J6" s="10" t="str">
        <f>B6</f>
        <v>Evaluator 1</v>
      </c>
      <c r="K6" s="10" t="str">
        <f>C6</f>
        <v>Evaluator 2</v>
      </c>
      <c r="L6" s="10" t="str">
        <f>D6</f>
        <v>Evaluator 3</v>
      </c>
      <c r="M6" s="10" t="str">
        <f>E6</f>
        <v>Evaluator 4</v>
      </c>
      <c r="N6" s="10" t="str">
        <f>F6</f>
        <v>Evaluator 5</v>
      </c>
      <c r="O6" s="19" t="s">
        <v>16</v>
      </c>
      <c r="P6" s="15" t="s">
        <v>13</v>
      </c>
    </row>
    <row r="7" spans="1:16" s="28" customFormat="1" ht="16.5" customHeight="1" x14ac:dyDescent="0.25">
      <c r="A7" s="31" t="str">
        <f>'1'!A4:C4</f>
        <v>Campos Engineering</v>
      </c>
      <c r="B7" s="34">
        <f>'1'!I4</f>
        <v>60</v>
      </c>
      <c r="C7" s="34">
        <f>'2'!I4</f>
        <v>79</v>
      </c>
      <c r="D7" s="34">
        <f>'3'!I4</f>
        <v>79.899999999999991</v>
      </c>
      <c r="E7" s="34">
        <f>'4'!I4</f>
        <v>92.4</v>
      </c>
      <c r="F7" s="34">
        <f>'5'!I4</f>
        <v>82</v>
      </c>
      <c r="G7" s="30">
        <f>AVERAGE(B7:F7)</f>
        <v>78.66</v>
      </c>
      <c r="H7" s="33">
        <f>RANK(G7,$G$7:$G$10,0)</f>
        <v>2</v>
      </c>
      <c r="I7" s="29"/>
      <c r="J7" s="32">
        <f>RANK(B7,$B$7:$B$10,0)</f>
        <v>2</v>
      </c>
      <c r="K7" s="32">
        <f>RANK(C7,$C$7:$C$10,0)</f>
        <v>3</v>
      </c>
      <c r="L7" s="32">
        <f>RANK(D7,$D$7:$D$10,0)</f>
        <v>1</v>
      </c>
      <c r="M7" s="32">
        <f>RANK(E7,$E$7:$E$10,0)</f>
        <v>1</v>
      </c>
      <c r="N7" s="32">
        <f>RANK(F7,$F$7:$F$10,0)</f>
        <v>4</v>
      </c>
      <c r="O7" s="33">
        <f>AVERAGE(J7:N7)</f>
        <v>2.2000000000000002</v>
      </c>
      <c r="P7" s="33">
        <f>RANK(O7,$O$7:$O$10,1)</f>
        <v>2</v>
      </c>
    </row>
    <row r="8" spans="1:16" s="28" customFormat="1" ht="16.5" customHeight="1" x14ac:dyDescent="0.25">
      <c r="A8" s="31" t="str">
        <f>'1'!A5:C5</f>
        <v>EAB</v>
      </c>
      <c r="B8" s="34">
        <f>'1'!I5</f>
        <v>100</v>
      </c>
      <c r="C8" s="34">
        <f>'2'!I5</f>
        <v>89.5</v>
      </c>
      <c r="D8" s="34">
        <f>'3'!I5</f>
        <v>75.899999999999991</v>
      </c>
      <c r="E8" s="34">
        <f>'4'!I5</f>
        <v>88.3</v>
      </c>
      <c r="F8" s="34">
        <f>'5'!I5</f>
        <v>95</v>
      </c>
      <c r="G8" s="30">
        <f>AVERAGE(B8:F8)</f>
        <v>89.74</v>
      </c>
      <c r="H8" s="33">
        <f>RANK(G8,$G$7:$G$10,0)</f>
        <v>1</v>
      </c>
      <c r="I8" s="29"/>
      <c r="J8" s="32">
        <f>RANK(B8,$B$7:$B$10,0)</f>
        <v>1</v>
      </c>
      <c r="K8" s="32">
        <f>RANK(C8,$C$7:$C$10,0)</f>
        <v>1</v>
      </c>
      <c r="L8" s="32">
        <f>RANK(D8,$D$7:$D$10,0)</f>
        <v>3</v>
      </c>
      <c r="M8" s="32">
        <f>RANK(E8,$E$7:$E$10,0)</f>
        <v>2</v>
      </c>
      <c r="N8" s="32">
        <f>RANK(F8,$F$7:$F$10,0)</f>
        <v>1</v>
      </c>
      <c r="O8" s="33">
        <f>AVERAGE(J8:N8)</f>
        <v>1.6</v>
      </c>
      <c r="P8" s="33">
        <f>RANK(O8,$O$7:$O$10,1)</f>
        <v>1</v>
      </c>
    </row>
    <row r="9" spans="1:16" ht="16.5" customHeight="1" x14ac:dyDescent="0.25">
      <c r="A9" s="13" t="str">
        <f>'1'!A6:C6</f>
        <v>Page</v>
      </c>
      <c r="B9" s="22">
        <f>'1'!I6</f>
        <v>60</v>
      </c>
      <c r="C9" s="22">
        <f>'2'!I6</f>
        <v>70.5</v>
      </c>
      <c r="D9" s="22">
        <f>'3'!I6</f>
        <v>63.9</v>
      </c>
      <c r="E9" s="22">
        <f>'4'!I6</f>
        <v>74.7</v>
      </c>
      <c r="F9" s="22">
        <f>'5'!I6</f>
        <v>85.5</v>
      </c>
      <c r="G9" s="20">
        <f>AVERAGE(B9:F9)</f>
        <v>70.92</v>
      </c>
      <c r="H9" s="21">
        <f>RANK(G9,$G$7:$G$10,0)</f>
        <v>4</v>
      </c>
      <c r="I9" s="18"/>
      <c r="J9" s="12">
        <f>RANK(B9,$B$7:$B$10,0)</f>
        <v>2</v>
      </c>
      <c r="K9" s="12">
        <f>RANK(C9,$C$7:$C$10,0)</f>
        <v>4</v>
      </c>
      <c r="L9" s="12">
        <f>RANK(D9,$D$7:$D$10,0)</f>
        <v>4</v>
      </c>
      <c r="M9" s="12">
        <f>RANK(E9,$E$7:$E$10,0)</f>
        <v>3</v>
      </c>
      <c r="N9" s="12">
        <f>RANK(F9,$F$7:$F$10,0)</f>
        <v>3</v>
      </c>
      <c r="O9" s="21">
        <f>AVERAGE(J9:N9)</f>
        <v>3.2</v>
      </c>
      <c r="P9" s="21">
        <f>RANK(O9,$O$7:$O$10,1)</f>
        <v>4</v>
      </c>
    </row>
    <row r="10" spans="1:16" s="28" customFormat="1" x14ac:dyDescent="0.25">
      <c r="A10" s="31" t="str">
        <f>'1'!A7:C7</f>
        <v>Technical Air Balance</v>
      </c>
      <c r="B10" s="34">
        <f>'1'!I7</f>
        <v>40</v>
      </c>
      <c r="C10" s="34">
        <f>'2'!I7</f>
        <v>85.1</v>
      </c>
      <c r="D10" s="34">
        <f>'3'!I7</f>
        <v>78.600000000000009</v>
      </c>
      <c r="E10" s="34">
        <f>'4'!I7</f>
        <v>72.399999999999991</v>
      </c>
      <c r="F10" s="34">
        <f>'5'!I7</f>
        <v>95</v>
      </c>
      <c r="G10" s="30">
        <f>AVERAGE(B10:F10)</f>
        <v>74.22</v>
      </c>
      <c r="H10" s="33">
        <f>RANK(G10,$G$7:$G$10,0)</f>
        <v>3</v>
      </c>
      <c r="I10" s="29"/>
      <c r="J10" s="32">
        <f>RANK(B10,$B$7:$B$10,0)</f>
        <v>4</v>
      </c>
      <c r="K10" s="32">
        <f>RANK(C10,$C$7:$C$10,0)</f>
        <v>2</v>
      </c>
      <c r="L10" s="32">
        <f>RANK(D10,$D$7:$D$10,0)</f>
        <v>2</v>
      </c>
      <c r="M10" s="32">
        <f>RANK(E10,$E$7:$E$10,0)</f>
        <v>4</v>
      </c>
      <c r="N10" s="32">
        <f>RANK(F10,$F$7:$F$10,0)</f>
        <v>1</v>
      </c>
      <c r="O10" s="33">
        <f>AVERAGE(J10:N10)</f>
        <v>2.6</v>
      </c>
      <c r="P10" s="33">
        <f>RANK(O10,$O$7:$O$10,1)</f>
        <v>3</v>
      </c>
    </row>
    <row r="13" spans="1:16" x14ac:dyDescent="0.25">
      <c r="I13" s="23"/>
    </row>
    <row r="14" spans="1:16" x14ac:dyDescent="0.25">
      <c r="I14" s="23"/>
    </row>
    <row r="16" spans="1:16" x14ac:dyDescent="0.25">
      <c r="A16" s="14" t="s">
        <v>12</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800D-4156-49B8-A809-E54398992DC5}">
  <dimension ref="A1:P47"/>
  <sheetViews>
    <sheetView zoomScaleNormal="100" workbookViewId="0">
      <selection activeCell="N13" sqref="N13:P13"/>
    </sheetView>
  </sheetViews>
  <sheetFormatPr defaultColWidth="9.109375" defaultRowHeight="13.2" x14ac:dyDescent="0.25"/>
  <cols>
    <col min="1" max="1" width="20.6640625" style="41" customWidth="1"/>
    <col min="2" max="16" width="9.5546875" style="41" customWidth="1"/>
    <col min="17" max="16384" width="9.109375" style="41"/>
  </cols>
  <sheetData>
    <row r="1" spans="1:16" ht="15.75" customHeight="1" x14ac:dyDescent="0.3">
      <c r="A1" s="39" t="s">
        <v>23</v>
      </c>
      <c r="B1" s="39"/>
      <c r="C1" s="39"/>
      <c r="D1" s="39"/>
      <c r="E1" s="39"/>
      <c r="F1" s="39"/>
      <c r="G1" s="39"/>
      <c r="H1" s="39"/>
      <c r="I1" s="39"/>
      <c r="J1" s="40"/>
    </row>
    <row r="2" spans="1:16" ht="15.6" x14ac:dyDescent="0.3">
      <c r="A2" s="42" t="s">
        <v>24</v>
      </c>
      <c r="B2" s="42"/>
      <c r="C2" s="42"/>
      <c r="D2" s="42"/>
      <c r="E2" s="42"/>
      <c r="F2" s="42"/>
      <c r="G2" s="42"/>
      <c r="H2" s="42"/>
      <c r="I2" s="42"/>
      <c r="J2" s="43"/>
    </row>
    <row r="3" spans="1:16" x14ac:dyDescent="0.25">
      <c r="A3" s="44" t="s">
        <v>25</v>
      </c>
      <c r="B3" s="45"/>
      <c r="C3" s="45"/>
      <c r="D3" s="45"/>
    </row>
    <row r="4" spans="1:16" ht="15" customHeight="1" x14ac:dyDescent="0.25">
      <c r="A4" s="44" t="s">
        <v>26</v>
      </c>
      <c r="B4" s="46" t="s">
        <v>27</v>
      </c>
      <c r="C4" s="46"/>
      <c r="D4" s="46"/>
      <c r="E4" s="47"/>
    </row>
    <row r="5" spans="1:16" ht="20.25" customHeight="1" x14ac:dyDescent="0.3">
      <c r="A5" s="48" t="s">
        <v>28</v>
      </c>
      <c r="B5" s="48"/>
      <c r="C5" s="49"/>
      <c r="D5" s="49"/>
      <c r="E5" s="49"/>
      <c r="F5" s="49"/>
      <c r="G5" s="49"/>
    </row>
    <row r="6" spans="1:16" ht="27" customHeight="1" thickBot="1" x14ac:dyDescent="0.3">
      <c r="A6" s="50"/>
      <c r="B6" s="51" t="s">
        <v>29</v>
      </c>
      <c r="C6" s="51"/>
      <c r="D6" s="51"/>
      <c r="E6" s="51"/>
      <c r="F6" s="51"/>
      <c r="G6" s="51"/>
      <c r="H6" s="51"/>
      <c r="I6" s="51"/>
    </row>
    <row r="7" spans="1:16" ht="20.25" customHeight="1" x14ac:dyDescent="0.3">
      <c r="A7" s="52" t="s">
        <v>30</v>
      </c>
      <c r="B7" s="52"/>
      <c r="C7" s="53"/>
      <c r="D7" s="54"/>
      <c r="E7" s="54"/>
      <c r="F7" s="54"/>
      <c r="G7" s="54"/>
    </row>
    <row r="8" spans="1:16" ht="27" customHeight="1" thickBot="1" x14ac:dyDescent="0.3">
      <c r="A8" s="50"/>
      <c r="B8" s="51" t="s">
        <v>31</v>
      </c>
      <c r="C8" s="51"/>
      <c r="D8" s="51"/>
      <c r="E8" s="51"/>
      <c r="F8" s="51"/>
      <c r="G8" s="51"/>
      <c r="H8" s="51"/>
      <c r="I8" s="51"/>
    </row>
    <row r="9" spans="1:16" ht="15" customHeight="1" x14ac:dyDescent="0.25"/>
    <row r="10" spans="1:16" ht="15" customHeight="1" x14ac:dyDescent="0.25"/>
    <row r="11" spans="1:16" ht="11.25" customHeight="1" thickBot="1" x14ac:dyDescent="0.3"/>
    <row r="12" spans="1:16" s="55" customFormat="1" ht="13.8" thickBot="1" x14ac:dyDescent="0.3">
      <c r="B12" s="56" t="s">
        <v>32</v>
      </c>
      <c r="C12" s="57"/>
      <c r="D12" s="58"/>
      <c r="E12" s="56" t="s">
        <v>33</v>
      </c>
      <c r="F12" s="57"/>
      <c r="G12" s="58"/>
      <c r="H12" s="56" t="s">
        <v>34</v>
      </c>
      <c r="I12" s="57"/>
      <c r="J12" s="58"/>
      <c r="K12" s="56" t="s">
        <v>35</v>
      </c>
      <c r="L12" s="57"/>
      <c r="M12" s="58"/>
      <c r="N12" s="56" t="s">
        <v>36</v>
      </c>
      <c r="O12" s="57"/>
      <c r="P12" s="58"/>
    </row>
    <row r="13" spans="1:16" s="55" customFormat="1" ht="55.2" customHeight="1" x14ac:dyDescent="0.25">
      <c r="B13" s="59" t="s">
        <v>37</v>
      </c>
      <c r="C13" s="60"/>
      <c r="D13" s="61"/>
      <c r="E13" s="59" t="s">
        <v>38</v>
      </c>
      <c r="F13" s="60"/>
      <c r="G13" s="61"/>
      <c r="H13" s="59" t="s">
        <v>39</v>
      </c>
      <c r="I13" s="60"/>
      <c r="J13" s="61"/>
      <c r="K13" s="59" t="s">
        <v>40</v>
      </c>
      <c r="L13" s="60"/>
      <c r="M13" s="61"/>
      <c r="N13" s="59" t="s">
        <v>41</v>
      </c>
      <c r="O13" s="60"/>
      <c r="P13" s="61"/>
    </row>
    <row r="14" spans="1:16" s="66" customFormat="1" ht="11.25" customHeight="1" x14ac:dyDescent="0.2">
      <c r="A14" s="62"/>
      <c r="B14" s="63" t="s">
        <v>42</v>
      </c>
      <c r="C14" s="64"/>
      <c r="D14" s="65"/>
      <c r="E14" s="63" t="s">
        <v>42</v>
      </c>
      <c r="F14" s="64"/>
      <c r="G14" s="65"/>
      <c r="H14" s="63" t="s">
        <v>42</v>
      </c>
      <c r="I14" s="64"/>
      <c r="J14" s="65"/>
      <c r="K14" s="63" t="s">
        <v>42</v>
      </c>
      <c r="L14" s="64"/>
      <c r="M14" s="65"/>
      <c r="N14" s="63" t="s">
        <v>42</v>
      </c>
      <c r="O14" s="64"/>
      <c r="P14" s="65"/>
    </row>
    <row r="15" spans="1:16" s="66" customFormat="1" x14ac:dyDescent="0.25">
      <c r="A15" s="67" t="s">
        <v>18</v>
      </c>
      <c r="B15" s="68"/>
      <c r="C15" s="69"/>
      <c r="D15" s="70"/>
      <c r="E15" s="68"/>
      <c r="F15" s="69"/>
      <c r="G15" s="70"/>
      <c r="H15" s="68"/>
      <c r="I15" s="69"/>
      <c r="J15" s="70"/>
      <c r="K15" s="68"/>
      <c r="L15" s="69"/>
      <c r="M15" s="70"/>
      <c r="N15" s="68"/>
      <c r="O15" s="69"/>
      <c r="P15" s="70"/>
    </row>
    <row r="16" spans="1:16" s="66" customFormat="1" x14ac:dyDescent="0.25">
      <c r="A16" s="71" t="s">
        <v>19</v>
      </c>
      <c r="B16" s="72"/>
      <c r="C16" s="73"/>
      <c r="D16" s="74"/>
      <c r="E16" s="72"/>
      <c r="F16" s="73"/>
      <c r="G16" s="74"/>
      <c r="H16" s="72"/>
      <c r="I16" s="73"/>
      <c r="J16" s="74"/>
      <c r="K16" s="72"/>
      <c r="L16" s="73"/>
      <c r="M16" s="74"/>
      <c r="N16" s="72"/>
      <c r="O16" s="73"/>
      <c r="P16" s="74"/>
    </row>
    <row r="17" spans="1:16" s="66" customFormat="1" x14ac:dyDescent="0.25">
      <c r="A17" s="71" t="s">
        <v>20</v>
      </c>
      <c r="B17" s="72"/>
      <c r="C17" s="73"/>
      <c r="D17" s="74"/>
      <c r="E17" s="72"/>
      <c r="F17" s="73"/>
      <c r="G17" s="74"/>
      <c r="H17" s="72"/>
      <c r="I17" s="73"/>
      <c r="J17" s="74"/>
      <c r="K17" s="72"/>
      <c r="L17" s="73"/>
      <c r="M17" s="74"/>
      <c r="N17" s="72"/>
      <c r="O17" s="73"/>
      <c r="P17" s="74"/>
    </row>
    <row r="18" spans="1:16" s="66" customFormat="1" x14ac:dyDescent="0.25">
      <c r="A18" s="71" t="s">
        <v>21</v>
      </c>
      <c r="B18" s="72"/>
      <c r="C18" s="73"/>
      <c r="D18" s="74"/>
      <c r="E18" s="72"/>
      <c r="F18" s="73"/>
      <c r="G18" s="74"/>
      <c r="H18" s="72"/>
      <c r="I18" s="73"/>
      <c r="J18" s="74"/>
      <c r="K18" s="72"/>
      <c r="L18" s="73"/>
      <c r="M18" s="74"/>
      <c r="N18" s="72"/>
      <c r="O18" s="73"/>
      <c r="P18" s="74"/>
    </row>
    <row r="19" spans="1:16" s="76" customFormat="1" ht="7.5" customHeight="1" x14ac:dyDescent="0.25">
      <c r="A19" s="75"/>
      <c r="B19" s="75"/>
      <c r="C19" s="75"/>
      <c r="D19" s="75"/>
      <c r="E19" s="75"/>
      <c r="F19" s="75"/>
      <c r="G19" s="75"/>
      <c r="H19" s="75"/>
      <c r="I19" s="75"/>
      <c r="J19" s="75"/>
      <c r="K19" s="75"/>
      <c r="L19" s="75"/>
      <c r="M19" s="75"/>
      <c r="N19" s="75"/>
      <c r="O19" s="75"/>
      <c r="P19" s="75"/>
    </row>
    <row r="20" spans="1:16" s="77" customFormat="1" ht="6.75" customHeight="1" x14ac:dyDescent="0.25"/>
    <row r="22" spans="1:16" x14ac:dyDescent="0.25">
      <c r="A22" s="78"/>
      <c r="G22" s="79"/>
      <c r="H22" s="79"/>
    </row>
    <row r="23" spans="1:16" x14ac:dyDescent="0.25">
      <c r="A23" s="80" t="s">
        <v>43</v>
      </c>
      <c r="G23" s="79"/>
      <c r="H23" s="79"/>
      <c r="I23" s="79"/>
      <c r="J23" s="79"/>
    </row>
    <row r="24" spans="1:16" x14ac:dyDescent="0.25">
      <c r="A24" s="81"/>
      <c r="B24" s="81"/>
      <c r="C24" s="82"/>
      <c r="D24" s="81"/>
      <c r="F24" s="83"/>
      <c r="G24" s="79"/>
      <c r="H24" s="79"/>
      <c r="I24" s="79"/>
      <c r="J24" s="79"/>
    </row>
    <row r="25" spans="1:16" ht="14.4" x14ac:dyDescent="0.3">
      <c r="A25" s="81"/>
      <c r="B25" s="81"/>
      <c r="C25" s="84"/>
      <c r="D25" s="81"/>
      <c r="F25" s="85"/>
      <c r="G25" s="79"/>
      <c r="H25" s="79"/>
      <c r="I25" s="79"/>
      <c r="J25" s="79"/>
    </row>
    <row r="26" spans="1:16" ht="14.4" x14ac:dyDescent="0.3">
      <c r="A26" s="81"/>
      <c r="B26" s="81"/>
      <c r="C26" s="84"/>
      <c r="D26" s="81"/>
      <c r="F26" s="81"/>
      <c r="G26" s="79"/>
      <c r="H26" s="79"/>
      <c r="I26" s="79"/>
      <c r="J26" s="79"/>
    </row>
    <row r="27" spans="1:16" x14ac:dyDescent="0.25">
      <c r="A27" s="81"/>
      <c r="B27" s="81"/>
      <c r="C27" s="86"/>
      <c r="D27" s="81"/>
      <c r="F27" s="81"/>
      <c r="G27" s="79"/>
      <c r="H27" s="79"/>
      <c r="I27" s="79"/>
      <c r="J27" s="79"/>
    </row>
    <row r="28" spans="1:16" x14ac:dyDescent="0.25">
      <c r="A28" s="81"/>
      <c r="B28" s="81"/>
      <c r="C28" s="82"/>
      <c r="D28" s="81"/>
      <c r="F28" s="85"/>
      <c r="G28" s="79"/>
      <c r="H28" s="79"/>
      <c r="I28" s="79"/>
      <c r="J28" s="79"/>
    </row>
    <row r="29" spans="1:16" x14ac:dyDescent="0.25">
      <c r="I29" s="79"/>
      <c r="J29" s="79"/>
      <c r="K29" s="79"/>
      <c r="L29" s="79"/>
    </row>
    <row r="30" spans="1:16" x14ac:dyDescent="0.25">
      <c r="I30" s="79"/>
      <c r="J30" s="79"/>
      <c r="K30" s="79"/>
      <c r="L30" s="79"/>
      <c r="M30" s="79"/>
    </row>
    <row r="31" spans="1:16" x14ac:dyDescent="0.25">
      <c r="L31" s="79"/>
      <c r="M31" s="79"/>
    </row>
    <row r="32" spans="1:16" x14ac:dyDescent="0.25">
      <c r="L32" s="79"/>
      <c r="M32" s="79"/>
    </row>
    <row r="33" spans="1:13" x14ac:dyDescent="0.25">
      <c r="L33" s="79"/>
      <c r="M33" s="79"/>
    </row>
    <row r="34" spans="1:13" x14ac:dyDescent="0.25">
      <c r="L34" s="79"/>
      <c r="M34" s="79"/>
    </row>
    <row r="47" spans="1:13" x14ac:dyDescent="0.25">
      <c r="A47" s="87" t="s">
        <v>44</v>
      </c>
    </row>
  </sheetData>
  <mergeCells count="43">
    <mergeCell ref="B18:D18"/>
    <mergeCell ref="E18:G18"/>
    <mergeCell ref="H18:J18"/>
    <mergeCell ref="K18:M18"/>
    <mergeCell ref="N18:P18"/>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2023-10-24T16:04:23Z</dcterms:modified>
</cp:coreProperties>
</file>