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T:\PURCHASING_New\03_Active Procurement\FY2023\Formal Solicitation\RFQ783-23011 Construction Audit CSA  JAMIL\Evaluations\"/>
    </mc:Choice>
  </mc:AlternateContent>
  <xr:revisionPtr revIDLastSave="0" documentId="8_{383D0FB3-3985-4FF2-9A67-87D24A8B83EA}" xr6:coauthVersionLast="47" xr6:coauthVersionMax="47" xr10:uidLastSave="{00000000-0000-0000-0000-000000000000}"/>
  <bookViews>
    <workbookView xWindow="-108" yWindow="-108" windowWidth="23256" windowHeight="12576" tabRatio="867" activeTab="6" xr2:uid="{00000000-000D-0000-FFFF-FFFF00000000}"/>
  </bookViews>
  <sheets>
    <sheet name="1" sheetId="2" r:id="rId1"/>
    <sheet name="2" sheetId="3" r:id="rId2"/>
    <sheet name="3" sheetId="5" r:id="rId3"/>
    <sheet name="4" sheetId="9" r:id="rId4"/>
    <sheet name="5" sheetId="10" r:id="rId5"/>
    <sheet name="Summary" sheetId="1" r:id="rId6"/>
    <sheet name="Evaluation" sheetId="12"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0" l="1"/>
  <c r="H6" i="10"/>
  <c r="F9" i="1" s="1"/>
  <c r="H5" i="10"/>
  <c r="H4" i="10"/>
  <c r="H7" i="9"/>
  <c r="H6" i="9"/>
  <c r="H5" i="9"/>
  <c r="H4" i="9"/>
  <c r="E7" i="1" s="1"/>
  <c r="H7" i="5"/>
  <c r="H6" i="5"/>
  <c r="H5" i="5"/>
  <c r="H4" i="5"/>
  <c r="D7" i="1" s="1"/>
  <c r="H7" i="3"/>
  <c r="H6" i="3"/>
  <c r="H5" i="3"/>
  <c r="C8" i="1" s="1"/>
  <c r="H4" i="3"/>
  <c r="C7" i="1" s="1"/>
  <c r="H5" i="2"/>
  <c r="H6" i="2"/>
  <c r="H7" i="2"/>
  <c r="B10" i="1" s="1"/>
  <c r="H4" i="2"/>
  <c r="B8" i="1"/>
  <c r="D8" i="1"/>
  <c r="E8" i="1"/>
  <c r="F8" i="1"/>
  <c r="B9" i="1"/>
  <c r="C9" i="1"/>
  <c r="D9" i="1"/>
  <c r="E9" i="1"/>
  <c r="C10" i="1"/>
  <c r="D10" i="1"/>
  <c r="E10" i="1"/>
  <c r="F10" i="1"/>
  <c r="F7" i="1"/>
  <c r="B7" i="1"/>
  <c r="A8" i="1" l="1"/>
  <c r="A9" i="1"/>
  <c r="A10" i="1"/>
  <c r="G8" i="1"/>
  <c r="G10" i="1"/>
  <c r="G9" i="1" l="1"/>
  <c r="G7" i="1"/>
  <c r="H9" i="1" l="1"/>
  <c r="H10" i="1"/>
  <c r="H7" i="1"/>
  <c r="H8" i="1"/>
  <c r="A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E20C6F58-504A-4971-8F1D-FFB0E48B5DC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E3484D87-A301-48A1-9298-37B9864D180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<sst xmlns="http://schemas.openxmlformats.org/spreadsheetml/2006/main" count="86" uniqueCount="39">
  <si>
    <t xml:space="preserve">RESPONDENT SUMMARY </t>
  </si>
  <si>
    <t>Evaluator 1</t>
  </si>
  <si>
    <t>Evaluator 2</t>
  </si>
  <si>
    <t>Evaluator 3</t>
  </si>
  <si>
    <t>Evaluator 4</t>
  </si>
  <si>
    <t>Evaluator 5</t>
  </si>
  <si>
    <t>Criteria 1</t>
  </si>
  <si>
    <t>Criteria 2</t>
  </si>
  <si>
    <t>Criteria 3</t>
  </si>
  <si>
    <t>Criteria 4</t>
  </si>
  <si>
    <t>EVALUATION SUMMARY</t>
  </si>
  <si>
    <t>Rank of Average</t>
  </si>
  <si>
    <t>Average Total Score</t>
  </si>
  <si>
    <t>Total</t>
  </si>
  <si>
    <t>Bakertilly</t>
  </si>
  <si>
    <t>Fort Hill</t>
  </si>
  <si>
    <t>MossAdams</t>
  </si>
  <si>
    <t>Weaver</t>
  </si>
  <si>
    <t>RFQ783-23011 Construction Audit CSA</t>
  </si>
  <si>
    <t>University of Houston Evaluation Matrix $1 Million+</t>
  </si>
  <si>
    <t>RFQ783-23011 Construction Audit CSA SHORTLIST</t>
  </si>
  <si>
    <t>Name</t>
  </si>
  <si>
    <t>Evaluation Due Date</t>
  </si>
  <si>
    <t>9/1/2023 @ 5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</si>
  <si>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</si>
  <si>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</si>
  <si>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</si>
  <si>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</si>
  <si>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</si>
  <si>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</si>
  <si>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</si>
  <si>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</si>
  <si>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Relevant Team and Individual Experience, Capabilities, and Certifications (Section 5.3)</t>
  </si>
  <si>
    <t>Methodology and Best Practices (Section 5.4)</t>
  </si>
  <si>
    <r>
      <t xml:space="preserve">Financial Stability (Section 5.5)
</t>
    </r>
    <r>
      <rPr>
        <b/>
        <sz val="8"/>
        <color rgb="FFFF0000"/>
        <rFont val="Arial"/>
        <family val="2"/>
      </rPr>
      <t>DO NOT FILL
SCORES WILL BE CARRIED OVER</t>
    </r>
  </si>
  <si>
    <r>
      <t xml:space="preserve">Quality and Responsiveness of Qualifications Package (Section 5.6)
</t>
    </r>
    <r>
      <rPr>
        <b/>
        <sz val="8"/>
        <color rgb="FFFF0000"/>
        <rFont val="Arial"/>
        <family val="2"/>
      </rPr>
      <t>DO NOT FILL
SCORES WILL BE CARRIED OVER</t>
    </r>
  </si>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</sst>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78">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0" fillId="25" borderId="13" xfId="0" applyFont="1" applyFill="1" applyBorder="1" applyAlignment="1">
      <alignment horizontal="right" textRotation="90" wrapText="1"/>
    </xf>
    <xf numFmtId="0" fontId="21" fillId="26" borderId="0" xfId="0" applyFont="1" applyFill="1"/>
    <xf numFmtId="0" fontId="21" fillId="26" borderId="11" xfId="0" applyFont="1" applyFill="1" applyBorder="1" applyAlignment="1">
      <alignment horizontal="left"/>
    </xf>
    <xf numFmtId="2" fontId="21" fillId="26" borderId="11" xfId="0" applyNumberFormat="1" applyFont="1" applyFill="1" applyBorder="1"/>
    <xf numFmtId="4" fontId="21" fillId="26" borderId="12" xfId="0" applyNumberFormat="1" applyFont="1" applyFill="1" applyBorder="1" applyAlignment="1">
      <alignment horizontal="right"/>
    </xf>
    <xf numFmtId="0" fontId="21" fillId="26" borderId="12" xfId="0" applyFont="1" applyFill="1" applyBorder="1" applyAlignment="1">
      <alignment horizontal="right"/>
    </xf>
    <xf numFmtId="0" fontId="46" fillId="0" borderId="10" xfId="113" applyFont="1" applyBorder="1" applyAlignment="1">
      <alignment horizontal="right"/>
    </xf>
    <xf numFmtId="0" fontId="48" fillId="0" borderId="10" xfId="113" applyFont="1" applyBorder="1" applyAlignment="1">
      <alignment horizontal="right"/>
    </xf>
    <xf numFmtId="0" fontId="21" fillId="0" borderId="0" xfId="0" applyFont="1"/>
    <xf numFmtId="4" fontId="21" fillId="0" borderId="12" xfId="0" applyNumberFormat="1" applyFont="1" applyBorder="1" applyAlignment="1">
      <alignment horizontal="right"/>
    </xf>
    <xf numFmtId="0" fontId="21" fillId="0" borderId="11" xfId="0" applyFont="1" applyBorder="1" applyAlignment="1">
      <alignment horizontal="left"/>
    </xf>
    <xf numFmtId="0" fontId="21" fillId="0" borderId="12" xfId="0" applyFont="1" applyBorder="1" applyAlignment="1">
      <alignment horizontal="right"/>
    </xf>
    <xf numFmtId="2" fontId="21" fillId="0" borderId="11" xfId="0" applyNumberFormat="1" applyFont="1" applyBorder="1"/>
    <xf numFmtId="0" fontId="22" fillId="0" borderId="0" xfId="98"/>
    <xf numFmtId="0" fontId="47" fillId="0" borderId="0" xfId="98" applyFont="1"/>
    <xf numFmtId="0" fontId="45" fillId="0" borderId="10" xfId="113" applyFont="1" applyBorder="1" applyAlignment="1">
      <alignment horizontal="center"/>
    </xf>
    <xf numFmtId="0" fontId="46" fillId="0" borderId="0" xfId="98" applyFont="1" applyAlignment="1">
      <alignment horizontal="left"/>
    </xf>
    <xf numFmtId="0" fontId="42" fillId="0" borderId="0" xfId="0" applyFont="1" applyAlignment="1">
      <alignment horizontal="lef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0" borderId="0" xfId="98" applyFont="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0" fillId="0" borderId="0" xfId="118" applyNumberFormat="1" applyFont="1" applyAlignment="1">
      <alignment horizontal="center"/>
    </xf>
    <xf numFmtId="0" fontId="50" fillId="25" borderId="0" xfId="118" applyFont="1" applyFill="1"/>
    <xf numFmtId="0" fontId="52" fillId="25" borderId="0" xfId="119" applyFont="1" applyFill="1" applyAlignment="1">
      <alignment horizontal="left" wrapText="1"/>
    </xf>
    <xf numFmtId="0" fontId="52" fillId="25" borderId="0" xfId="119" applyFont="1" applyFill="1" applyAlignment="1">
      <alignment wrapText="1"/>
    </xf>
    <xf numFmtId="0" fontId="22" fillId="26" borderId="14" xfId="98" applyFill="1" applyBorder="1" applyAlignment="1">
      <alignment horizontal="center" wrapText="1"/>
    </xf>
    <xf numFmtId="0" fontId="53" fillId="25" borderId="0" xfId="98" applyFont="1" applyFill="1" applyAlignment="1">
      <alignment horizontal="left" wrapText="1"/>
    </xf>
    <xf numFmtId="0" fontId="52" fillId="25" borderId="0" xfId="119" applyFont="1" applyFill="1" applyAlignment="1">
      <alignment horizontal="left"/>
    </xf>
    <xf numFmtId="0" fontId="52" fillId="25" borderId="0" xfId="119" applyFont="1" applyFill="1" applyAlignment="1"/>
    <xf numFmtId="0" fontId="52" fillId="25" borderId="0" xfId="119" applyFont="1" applyFill="1" applyAlignment="1">
      <alignment horizontal="left"/>
    </xf>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3" fillId="25" borderId="21" xfId="98" applyFont="1" applyFill="1" applyBorder="1" applyAlignment="1">
      <alignment wrapText="1"/>
    </xf>
    <xf numFmtId="0" fontId="22" fillId="26" borderId="22" xfId="98" applyFill="1" applyBorder="1" applyAlignment="1">
      <alignment horizontal="center"/>
    </xf>
    <xf numFmtId="0" fontId="22" fillId="26" borderId="21" xfId="98" applyFill="1" applyBorder="1" applyAlignment="1">
      <alignment horizontal="center"/>
    </xf>
    <xf numFmtId="0" fontId="22" fillId="26" borderId="23" xfId="98" applyFill="1" applyBorder="1" applyAlignment="1">
      <alignment horizontal="center"/>
    </xf>
    <xf numFmtId="0" fontId="22" fillId="28" borderId="22" xfId="98" applyFill="1" applyBorder="1" applyAlignment="1">
      <alignment horizontal="center"/>
    </xf>
    <xf numFmtId="0" fontId="22" fillId="28" borderId="21" xfId="98" applyFill="1" applyBorder="1" applyAlignment="1">
      <alignment horizontal="center"/>
    </xf>
    <xf numFmtId="0" fontId="22" fillId="28" borderId="23" xfId="98" applyFill="1" applyBorder="1" applyAlignment="1">
      <alignment horizontal="center"/>
    </xf>
    <xf numFmtId="0" fontId="22" fillId="29" borderId="0" xfId="98" applyFill="1"/>
    <xf numFmtId="0" fontId="22" fillId="29" borderId="24"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6" fillId="0" borderId="0" xfId="118" applyFont="1" applyAlignment="1">
      <alignment horizontal="left"/>
    </xf>
    <xf numFmtId="0" fontId="53" fillId="25" borderId="0" xfId="98" applyFont="1" applyFill="1"/>
    <xf numFmtId="0" fontId="51" fillId="25" borderId="0" xfId="119" applyFill="1"/>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EA684858-81C9-4CFB-8CFC-ADE5E2C4E923}"/>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B4497AD1-06AA-4B1A-98EE-25ED0596F5B7}"/>
    <cellStyle name="Normal 11" xfId="118" xr:uid="{4F054DB7-909C-4AB8-A49B-0064D01102C4}"/>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18A174B0-5229-416B-B12D-1AAE89107175}"/>
    <cellStyle name="Normal 4 15" xfId="116" xr:uid="{15A1A2A1-1709-4409-8C0E-EBA23D8BC35E}"/>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88B42D7B-07C9-41E7-B50D-0832A565AAFC}"/>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EB1DB417-30C4-4BFB-9947-632215B54F47}"/>
    <cellStyle name="Percent 3" xfId="117" xr:uid="{9C433699-85CF-4797-A488-406938FF54BE}"/>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F0CFDB3-6AAB-41EA-9517-FD2205DA7723}"/>
            </a:ext>
          </a:extLst>
        </xdr:cNvPr>
        <xdr:cNvSpPr txBox="1"/>
      </xdr:nvSpPr>
      <xdr:spPr>
        <a:xfrm>
          <a:off x="79057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workbookViewId="0">
      <selection activeCell="H7" sqref="H4:H7"/>
    </sheetView>
  </sheetViews>
  <sheetFormatPr defaultRowHeight="13.2" x14ac:dyDescent="0.25"/>
  <cols>
    <col min="1" max="3" width="9.44140625" customWidth="1"/>
    <col min="4" max="8" width="8.88671875" customWidth="1"/>
  </cols>
  <sheetData>
    <row r="1" spans="1:8" ht="15.6" x14ac:dyDescent="0.3">
      <c r="A1" s="4" t="s">
        <v>0</v>
      </c>
      <c r="B1" s="3"/>
      <c r="C1" s="3"/>
      <c r="D1" s="3"/>
      <c r="E1" s="1"/>
      <c r="F1" s="1"/>
      <c r="G1" s="1"/>
      <c r="H1" s="1"/>
    </row>
    <row r="2" spans="1:8" ht="15.6" x14ac:dyDescent="0.3">
      <c r="A2" s="1"/>
    </row>
    <row r="3" spans="1:8" s="2" customFormat="1" x14ac:dyDescent="0.25">
      <c r="A3" s="31"/>
      <c r="B3" s="31"/>
      <c r="C3" s="31"/>
      <c r="D3" s="22" t="s">
        <v>6</v>
      </c>
      <c r="E3" s="22" t="s">
        <v>7</v>
      </c>
      <c r="F3" s="22" t="s">
        <v>8</v>
      </c>
      <c r="G3" s="22" t="s">
        <v>9</v>
      </c>
      <c r="H3" s="23" t="s">
        <v>13</v>
      </c>
    </row>
    <row r="4" spans="1:8" x14ac:dyDescent="0.25">
      <c r="A4" s="32" t="s">
        <v>14</v>
      </c>
      <c r="B4" s="32"/>
      <c r="C4" s="32"/>
      <c r="D4" s="29">
        <v>53.900000000000006</v>
      </c>
      <c r="E4" s="29">
        <v>27</v>
      </c>
      <c r="F4" s="29">
        <v>4</v>
      </c>
      <c r="G4" s="29">
        <v>7.8</v>
      </c>
      <c r="H4" s="30">
        <f>SUM(D4:G4)</f>
        <v>92.7</v>
      </c>
    </row>
    <row r="5" spans="1:8" x14ac:dyDescent="0.25">
      <c r="A5" s="32" t="s">
        <v>15</v>
      </c>
      <c r="B5" s="32"/>
      <c r="C5" s="32"/>
      <c r="D5" s="29">
        <v>52.8</v>
      </c>
      <c r="E5" s="29">
        <v>26.400000000000002</v>
      </c>
      <c r="F5" s="29">
        <v>4</v>
      </c>
      <c r="G5" s="29">
        <v>7.4</v>
      </c>
      <c r="H5" s="30">
        <f t="shared" ref="H5:H7" si="0">SUM(D5:G5)</f>
        <v>90.600000000000009</v>
      </c>
    </row>
    <row r="6" spans="1:8" x14ac:dyDescent="0.25">
      <c r="A6" s="32" t="s">
        <v>16</v>
      </c>
      <c r="B6" s="32"/>
      <c r="C6" s="32"/>
      <c r="D6" s="29">
        <v>50.599999999999994</v>
      </c>
      <c r="E6" s="29">
        <v>27.599999999999998</v>
      </c>
      <c r="F6" s="29">
        <v>4</v>
      </c>
      <c r="G6" s="29">
        <v>7.2</v>
      </c>
      <c r="H6" s="30">
        <f t="shared" si="0"/>
        <v>89.399999999999991</v>
      </c>
    </row>
    <row r="7" spans="1:8" x14ac:dyDescent="0.25">
      <c r="A7" s="32" t="s">
        <v>17</v>
      </c>
      <c r="B7" s="32"/>
      <c r="C7" s="32"/>
      <c r="D7" s="29">
        <v>49.5</v>
      </c>
      <c r="E7" s="29">
        <v>27.599999999999998</v>
      </c>
      <c r="F7" s="29">
        <v>4</v>
      </c>
      <c r="G7" s="29">
        <v>7.4</v>
      </c>
      <c r="H7" s="30">
        <f t="shared" si="0"/>
        <v>88.5</v>
      </c>
    </row>
  </sheetData>
  <mergeCells count="5">
    <mergeCell ref="A3:C3"/>
    <mergeCell ref="A5:C5"/>
    <mergeCell ref="A6:C6"/>
    <mergeCell ref="A7:C7"/>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
  <sheetViews>
    <sheetView workbookViewId="0">
      <selection activeCell="H4" sqref="H4:H7"/>
    </sheetView>
  </sheetViews>
  <sheetFormatPr defaultRowHeight="13.2" x14ac:dyDescent="0.25"/>
  <sheetData>
    <row r="1" spans="1:12" ht="15.6" x14ac:dyDescent="0.3">
      <c r="A1" s="4" t="s">
        <v>0</v>
      </c>
      <c r="B1" s="3"/>
      <c r="C1" s="3"/>
      <c r="D1" s="3"/>
      <c r="E1" s="1"/>
      <c r="F1" s="1"/>
      <c r="G1" s="1"/>
      <c r="H1" s="1"/>
      <c r="I1" s="1"/>
    </row>
    <row r="2" spans="1:12" ht="15.6" x14ac:dyDescent="0.3">
      <c r="A2" s="1"/>
    </row>
    <row r="3" spans="1:12" x14ac:dyDescent="0.25">
      <c r="A3" s="31"/>
      <c r="B3" s="31"/>
      <c r="C3" s="31"/>
      <c r="D3" s="22" t="s">
        <v>6</v>
      </c>
      <c r="E3" s="22" t="s">
        <v>7</v>
      </c>
      <c r="F3" s="22" t="s">
        <v>8</v>
      </c>
      <c r="G3" s="22" t="s">
        <v>9</v>
      </c>
      <c r="H3" s="23" t="s">
        <v>13</v>
      </c>
      <c r="I3" s="2"/>
      <c r="J3" s="2"/>
      <c r="K3" s="2"/>
      <c r="L3" s="2"/>
    </row>
    <row r="4" spans="1:12" x14ac:dyDescent="0.25">
      <c r="A4" s="32" t="s">
        <v>14</v>
      </c>
      <c r="B4" s="32"/>
      <c r="C4" s="32"/>
      <c r="D4" s="29">
        <v>52.8</v>
      </c>
      <c r="E4" s="29">
        <v>28.799999999999997</v>
      </c>
      <c r="F4" s="29">
        <v>5</v>
      </c>
      <c r="G4" s="29">
        <v>4.8</v>
      </c>
      <c r="H4" s="30">
        <f>SUM(D4:G4)</f>
        <v>91.399999999999991</v>
      </c>
    </row>
    <row r="5" spans="1:12" x14ac:dyDescent="0.25">
      <c r="A5" s="32" t="s">
        <v>15</v>
      </c>
      <c r="B5" s="32"/>
      <c r="C5" s="32"/>
      <c r="D5" s="29">
        <v>51.7</v>
      </c>
      <c r="E5" s="29">
        <v>28.799999999999997</v>
      </c>
      <c r="F5" s="29">
        <v>5</v>
      </c>
      <c r="G5" s="29">
        <v>10</v>
      </c>
      <c r="H5" s="30">
        <f t="shared" ref="H5:H7" si="0">SUM(D5:G5)</f>
        <v>95.5</v>
      </c>
    </row>
    <row r="6" spans="1:12" x14ac:dyDescent="0.25">
      <c r="A6" s="32" t="s">
        <v>16</v>
      </c>
      <c r="B6" s="32"/>
      <c r="C6" s="32"/>
      <c r="D6" s="29">
        <v>46.2</v>
      </c>
      <c r="E6" s="29">
        <v>27</v>
      </c>
      <c r="F6" s="29">
        <v>5</v>
      </c>
      <c r="G6" s="29">
        <v>4.8</v>
      </c>
      <c r="H6" s="30">
        <f t="shared" si="0"/>
        <v>83</v>
      </c>
    </row>
    <row r="7" spans="1:12" x14ac:dyDescent="0.25">
      <c r="A7" s="32" t="s">
        <v>17</v>
      </c>
      <c r="B7" s="32"/>
      <c r="C7" s="32"/>
      <c r="D7" s="29">
        <v>49.5</v>
      </c>
      <c r="E7" s="29">
        <v>24</v>
      </c>
      <c r="F7" s="29">
        <v>5</v>
      </c>
      <c r="G7" s="29">
        <v>4</v>
      </c>
      <c r="H7" s="30">
        <f t="shared" si="0"/>
        <v>82.5</v>
      </c>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
  <sheetViews>
    <sheetView workbookViewId="0">
      <selection activeCell="H4" sqref="H4:H7"/>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1"/>
      <c r="B3" s="31"/>
      <c r="C3" s="31"/>
      <c r="D3" s="22" t="s">
        <v>6</v>
      </c>
      <c r="E3" s="22" t="s">
        <v>7</v>
      </c>
      <c r="F3" s="22" t="s">
        <v>8</v>
      </c>
      <c r="G3" s="22" t="s">
        <v>9</v>
      </c>
      <c r="H3" s="23" t="s">
        <v>13</v>
      </c>
      <c r="I3" s="2"/>
      <c r="J3" s="2"/>
      <c r="K3" s="2"/>
      <c r="L3" s="2"/>
      <c r="M3" s="2"/>
      <c r="N3" s="2"/>
      <c r="O3" s="2"/>
    </row>
    <row r="4" spans="1:15" x14ac:dyDescent="0.25">
      <c r="A4" s="32" t="s">
        <v>14</v>
      </c>
      <c r="B4" s="32"/>
      <c r="C4" s="32"/>
      <c r="D4" s="29">
        <v>49.5</v>
      </c>
      <c r="E4" s="29">
        <v>24</v>
      </c>
      <c r="F4" s="29">
        <v>4.4000000000000004</v>
      </c>
      <c r="G4" s="29">
        <v>8.4</v>
      </c>
      <c r="H4" s="30">
        <f>SUM(D4:G4)</f>
        <v>86.300000000000011</v>
      </c>
    </row>
    <row r="5" spans="1:15" x14ac:dyDescent="0.25">
      <c r="A5" s="32" t="s">
        <v>15</v>
      </c>
      <c r="B5" s="32"/>
      <c r="C5" s="32"/>
      <c r="D5" s="29">
        <v>52.8</v>
      </c>
      <c r="E5" s="29">
        <v>29.400000000000002</v>
      </c>
      <c r="F5" s="29">
        <v>4.5</v>
      </c>
      <c r="G5" s="29">
        <v>9.6</v>
      </c>
      <c r="H5" s="30">
        <f t="shared" ref="H5:H7" si="0">SUM(D5:G5)</f>
        <v>96.3</v>
      </c>
    </row>
    <row r="6" spans="1:15" x14ac:dyDescent="0.25">
      <c r="A6" s="32" t="s">
        <v>16</v>
      </c>
      <c r="B6" s="32"/>
      <c r="C6" s="32"/>
      <c r="D6" s="29">
        <v>44</v>
      </c>
      <c r="E6" s="29">
        <v>25.799999999999997</v>
      </c>
      <c r="F6" s="29">
        <v>4.3</v>
      </c>
      <c r="G6" s="29">
        <v>8</v>
      </c>
      <c r="H6" s="30">
        <f t="shared" si="0"/>
        <v>82.1</v>
      </c>
    </row>
    <row r="7" spans="1:15" x14ac:dyDescent="0.25">
      <c r="A7" s="32" t="s">
        <v>17</v>
      </c>
      <c r="B7" s="32"/>
      <c r="C7" s="32"/>
      <c r="D7" s="29">
        <v>49.5</v>
      </c>
      <c r="E7" s="29">
        <v>27</v>
      </c>
      <c r="F7" s="29">
        <v>4.4000000000000004</v>
      </c>
      <c r="G7" s="29">
        <v>9</v>
      </c>
      <c r="H7" s="30">
        <f t="shared" si="0"/>
        <v>89.9</v>
      </c>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
  <sheetViews>
    <sheetView workbookViewId="0">
      <selection activeCell="H4" sqref="H4:H7"/>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1"/>
      <c r="B3" s="31"/>
      <c r="C3" s="31"/>
      <c r="D3" s="22" t="s">
        <v>6</v>
      </c>
      <c r="E3" s="22" t="s">
        <v>7</v>
      </c>
      <c r="F3" s="22" t="s">
        <v>8</v>
      </c>
      <c r="G3" s="22" t="s">
        <v>9</v>
      </c>
      <c r="H3" s="23" t="s">
        <v>13</v>
      </c>
      <c r="I3" s="2"/>
      <c r="J3" s="2"/>
      <c r="K3" s="2"/>
      <c r="L3" s="2"/>
      <c r="M3" s="2"/>
      <c r="N3" s="2"/>
      <c r="O3" s="2"/>
    </row>
    <row r="4" spans="1:15" x14ac:dyDescent="0.25">
      <c r="A4" s="32" t="s">
        <v>14</v>
      </c>
      <c r="B4" s="32"/>
      <c r="C4" s="32"/>
      <c r="D4" s="29">
        <v>33</v>
      </c>
      <c r="E4" s="29">
        <v>22.5</v>
      </c>
      <c r="F4" s="29">
        <v>3</v>
      </c>
      <c r="G4" s="29">
        <v>7</v>
      </c>
      <c r="H4" s="30">
        <f>SUM(D4:G4)</f>
        <v>65.5</v>
      </c>
    </row>
    <row r="5" spans="1:15" x14ac:dyDescent="0.25">
      <c r="A5" s="32" t="s">
        <v>15</v>
      </c>
      <c r="B5" s="32"/>
      <c r="C5" s="32"/>
      <c r="D5" s="29">
        <v>41.25</v>
      </c>
      <c r="E5" s="29">
        <v>24</v>
      </c>
      <c r="F5" s="29">
        <v>3</v>
      </c>
      <c r="G5" s="29">
        <v>8</v>
      </c>
      <c r="H5" s="30">
        <f t="shared" ref="H5:H7" si="0">SUM(D5:G5)</f>
        <v>76.25</v>
      </c>
    </row>
    <row r="6" spans="1:15" x14ac:dyDescent="0.25">
      <c r="A6" s="32" t="s">
        <v>16</v>
      </c>
      <c r="B6" s="32"/>
      <c r="C6" s="32"/>
      <c r="D6" s="29">
        <v>38.5</v>
      </c>
      <c r="E6" s="29">
        <v>18</v>
      </c>
      <c r="F6" s="29">
        <v>3</v>
      </c>
      <c r="G6" s="29">
        <v>7</v>
      </c>
      <c r="H6" s="30">
        <f t="shared" si="0"/>
        <v>66.5</v>
      </c>
    </row>
    <row r="7" spans="1:15" x14ac:dyDescent="0.25">
      <c r="A7" s="32" t="s">
        <v>17</v>
      </c>
      <c r="B7" s="32"/>
      <c r="C7" s="32"/>
      <c r="D7" s="29">
        <v>49.5</v>
      </c>
      <c r="E7" s="29">
        <v>22.5</v>
      </c>
      <c r="F7" s="29">
        <v>3</v>
      </c>
      <c r="G7" s="29">
        <v>8</v>
      </c>
      <c r="H7" s="30">
        <f t="shared" si="0"/>
        <v>83</v>
      </c>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
  <sheetViews>
    <sheetView workbookViewId="0">
      <selection activeCell="H5" sqref="H5"/>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1"/>
      <c r="B3" s="31"/>
      <c r="C3" s="31"/>
      <c r="D3" s="22" t="s">
        <v>6</v>
      </c>
      <c r="E3" s="22" t="s">
        <v>7</v>
      </c>
      <c r="F3" s="22" t="s">
        <v>8</v>
      </c>
      <c r="G3" s="22" t="s">
        <v>9</v>
      </c>
      <c r="H3" s="23" t="s">
        <v>13</v>
      </c>
      <c r="I3" s="2"/>
      <c r="J3" s="2"/>
      <c r="K3" s="2"/>
      <c r="L3" s="2"/>
      <c r="M3" s="2"/>
      <c r="N3" s="2"/>
      <c r="O3" s="2"/>
    </row>
    <row r="4" spans="1:15" x14ac:dyDescent="0.25">
      <c r="A4" s="32" t="s">
        <v>14</v>
      </c>
      <c r="B4" s="32"/>
      <c r="C4" s="32"/>
      <c r="D4" s="29">
        <v>44</v>
      </c>
      <c r="E4" s="29">
        <v>24</v>
      </c>
      <c r="F4" s="29">
        <v>4</v>
      </c>
      <c r="G4" s="29">
        <v>8</v>
      </c>
      <c r="H4" s="30">
        <f>SUM(D4:G4)</f>
        <v>80</v>
      </c>
    </row>
    <row r="5" spans="1:15" x14ac:dyDescent="0.25">
      <c r="A5" s="32" t="s">
        <v>15</v>
      </c>
      <c r="B5" s="32"/>
      <c r="C5" s="32"/>
      <c r="D5" s="29">
        <v>44</v>
      </c>
      <c r="E5" s="29">
        <v>24</v>
      </c>
      <c r="F5" s="29">
        <v>3.2</v>
      </c>
      <c r="G5" s="29">
        <v>8</v>
      </c>
      <c r="H5" s="30">
        <f t="shared" ref="H5:H7" si="0">SUM(D5:G5)</f>
        <v>79.2</v>
      </c>
    </row>
    <row r="6" spans="1:15" x14ac:dyDescent="0.25">
      <c r="A6" s="32" t="s">
        <v>16</v>
      </c>
      <c r="B6" s="32"/>
      <c r="C6" s="32"/>
      <c r="D6" s="29">
        <v>44</v>
      </c>
      <c r="E6" s="29">
        <v>24</v>
      </c>
      <c r="F6" s="29">
        <v>5</v>
      </c>
      <c r="G6" s="29">
        <v>8</v>
      </c>
      <c r="H6" s="30">
        <f t="shared" si="0"/>
        <v>81</v>
      </c>
    </row>
    <row r="7" spans="1:15" x14ac:dyDescent="0.25">
      <c r="A7" s="32" t="s">
        <v>17</v>
      </c>
      <c r="B7" s="32"/>
      <c r="C7" s="32"/>
      <c r="D7" s="29">
        <v>33</v>
      </c>
      <c r="E7" s="29">
        <v>18</v>
      </c>
      <c r="F7" s="29">
        <v>4</v>
      </c>
      <c r="G7" s="29">
        <v>8</v>
      </c>
      <c r="H7" s="30">
        <f t="shared" si="0"/>
        <v>63</v>
      </c>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zoomScale="130" zoomScaleNormal="130" workbookViewId="0">
      <selection activeCell="A14" sqref="A14"/>
    </sheetView>
  </sheetViews>
  <sheetFormatPr defaultColWidth="9.109375" defaultRowHeight="15" x14ac:dyDescent="0.25"/>
  <cols>
    <col min="1" max="1" width="33" style="7" customWidth="1"/>
    <col min="2" max="5" width="7" style="7" bestFit="1" customWidth="1"/>
    <col min="6" max="6" width="7.6640625" style="7" customWidth="1"/>
    <col min="7" max="7" width="8.88671875" style="7" customWidth="1"/>
    <col min="8" max="8" width="7.5546875" style="7" customWidth="1"/>
    <col min="9" max="16384" width="9.109375" style="7"/>
  </cols>
  <sheetData>
    <row r="1" spans="1:8" x14ac:dyDescent="0.25">
      <c r="A1" s="5" t="s">
        <v>10</v>
      </c>
      <c r="B1" s="6"/>
      <c r="C1" s="5"/>
      <c r="D1" s="5"/>
      <c r="E1" s="5"/>
      <c r="F1" s="5"/>
      <c r="G1" s="5"/>
      <c r="H1" s="5"/>
    </row>
    <row r="2" spans="1:8" ht="6" customHeight="1" x14ac:dyDescent="0.25">
      <c r="A2" s="5"/>
      <c r="B2" s="6"/>
      <c r="C2" s="5"/>
      <c r="D2" s="5"/>
      <c r="E2" s="5"/>
      <c r="F2" s="5"/>
      <c r="G2" s="5"/>
      <c r="H2" s="5"/>
    </row>
    <row r="3" spans="1:8" x14ac:dyDescent="0.25">
      <c r="A3" s="33" t="s">
        <v>18</v>
      </c>
      <c r="B3" s="33"/>
      <c r="C3" s="33"/>
      <c r="D3" s="33"/>
      <c r="E3" s="33"/>
      <c r="F3" s="33"/>
      <c r="G3" s="33"/>
      <c r="H3" s="33"/>
    </row>
    <row r="4" spans="1:8" x14ac:dyDescent="0.25">
      <c r="A4" s="6"/>
      <c r="B4" s="6"/>
      <c r="C4" s="6"/>
      <c r="D4" s="6"/>
      <c r="E4" s="6"/>
      <c r="F4" s="6"/>
      <c r="G4" s="6"/>
      <c r="H4" s="6"/>
    </row>
    <row r="5" spans="1:8" ht="15.6" x14ac:dyDescent="0.3">
      <c r="F5" s="15"/>
      <c r="G5" s="14"/>
      <c r="H5" s="8"/>
    </row>
    <row r="6" spans="1:8" s="11" customFormat="1" ht="135" customHeight="1" x14ac:dyDescent="0.25">
      <c r="A6" s="9"/>
      <c r="B6" s="10" t="s">
        <v>1</v>
      </c>
      <c r="C6" s="10" t="s">
        <v>2</v>
      </c>
      <c r="D6" s="10" t="s">
        <v>3</v>
      </c>
      <c r="E6" s="10" t="s">
        <v>4</v>
      </c>
      <c r="F6" s="10" t="s">
        <v>5</v>
      </c>
      <c r="G6" s="16" t="s">
        <v>12</v>
      </c>
      <c r="H6" s="13" t="s">
        <v>11</v>
      </c>
    </row>
    <row r="7" spans="1:8" s="17" customFormat="1" ht="16.5" customHeight="1" x14ac:dyDescent="0.25">
      <c r="A7" s="18" t="str">
        <f>'1'!A4:C4</f>
        <v>Bakertilly</v>
      </c>
      <c r="B7" s="19">
        <f>'1'!H4</f>
        <v>92.7</v>
      </c>
      <c r="C7" s="19">
        <f>'2'!H4</f>
        <v>91.399999999999991</v>
      </c>
      <c r="D7" s="19">
        <f>'3'!H4</f>
        <v>86.300000000000011</v>
      </c>
      <c r="E7" s="19">
        <f>'4'!H4</f>
        <v>65.5</v>
      </c>
      <c r="F7" s="19">
        <f>'5'!H4</f>
        <v>80</v>
      </c>
      <c r="G7" s="20">
        <f t="shared" ref="G7:G10" si="0">AVERAGE(B7:F7)</f>
        <v>83.179999999999993</v>
      </c>
      <c r="H7" s="21">
        <f>RANK(G7,$G$7:$G$10,0)</f>
        <v>2</v>
      </c>
    </row>
    <row r="8" spans="1:8" s="17" customFormat="1" ht="16.5" customHeight="1" x14ac:dyDescent="0.25">
      <c r="A8" s="18" t="str">
        <f>'1'!A5:C5</f>
        <v>Fort Hill</v>
      </c>
      <c r="B8" s="19">
        <f>'1'!H5</f>
        <v>90.600000000000009</v>
      </c>
      <c r="C8" s="19">
        <f>'2'!H5</f>
        <v>95.5</v>
      </c>
      <c r="D8" s="19">
        <f>'3'!H5</f>
        <v>96.3</v>
      </c>
      <c r="E8" s="19">
        <f>'4'!H5</f>
        <v>76.25</v>
      </c>
      <c r="F8" s="19">
        <f>'5'!H5</f>
        <v>79.2</v>
      </c>
      <c r="G8" s="20">
        <f t="shared" si="0"/>
        <v>87.570000000000007</v>
      </c>
      <c r="H8" s="21">
        <f>RANK(G8,$G$7:$G$10,0)</f>
        <v>1</v>
      </c>
    </row>
    <row r="9" spans="1:8" s="24" customFormat="1" ht="16.5" customHeight="1" x14ac:dyDescent="0.25">
      <c r="A9" s="26" t="str">
        <f>'1'!A6:C6</f>
        <v>MossAdams</v>
      </c>
      <c r="B9" s="28">
        <f>'1'!H6</f>
        <v>89.399999999999991</v>
      </c>
      <c r="C9" s="28">
        <f>'2'!H6</f>
        <v>83</v>
      </c>
      <c r="D9" s="28">
        <f>'3'!H6</f>
        <v>82.1</v>
      </c>
      <c r="E9" s="28">
        <f>'4'!H6</f>
        <v>66.5</v>
      </c>
      <c r="F9" s="28">
        <f>'5'!H6</f>
        <v>81</v>
      </c>
      <c r="G9" s="25">
        <f t="shared" si="0"/>
        <v>80.400000000000006</v>
      </c>
      <c r="H9" s="27">
        <f>RANK(G9,$G$7:$G$10,0)</f>
        <v>4</v>
      </c>
    </row>
    <row r="10" spans="1:8" s="17" customFormat="1" x14ac:dyDescent="0.25">
      <c r="A10" s="18" t="str">
        <f>'1'!A7:C7</f>
        <v>Weaver</v>
      </c>
      <c r="B10" s="19">
        <f>'1'!H7</f>
        <v>88.5</v>
      </c>
      <c r="C10" s="19">
        <f>'2'!H7</f>
        <v>82.5</v>
      </c>
      <c r="D10" s="19">
        <f>'3'!H7</f>
        <v>89.9</v>
      </c>
      <c r="E10" s="19">
        <f>'4'!H7</f>
        <v>83</v>
      </c>
      <c r="F10" s="19">
        <f>'5'!H7</f>
        <v>63</v>
      </c>
      <c r="G10" s="20">
        <f t="shared" si="0"/>
        <v>81.38</v>
      </c>
      <c r="H10" s="21">
        <f>RANK(G10,$G$7:$G$10,0)</f>
        <v>3</v>
      </c>
    </row>
    <row r="16" spans="1:8" x14ac:dyDescent="0.25">
      <c r="A16" s="12"/>
    </row>
  </sheetData>
  <mergeCells count="1">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0EE4-EEA9-40C8-83A3-BCCE0EE007C0}">
  <dimension ref="A1:M47"/>
  <sheetViews>
    <sheetView tabSelected="1" zoomScaleNormal="100" workbookViewId="0">
      <selection activeCell="M28" sqref="M28"/>
    </sheetView>
  </sheetViews>
  <sheetFormatPr defaultColWidth="9.109375" defaultRowHeight="13.2" x14ac:dyDescent="0.25"/>
  <cols>
    <col min="1" max="1" width="20.6640625" style="36" customWidth="1"/>
    <col min="2" max="13" width="9.5546875" style="36" customWidth="1"/>
    <col min="14" max="16384" width="9.109375" style="36"/>
  </cols>
  <sheetData>
    <row r="1" spans="1:13" ht="15.75" customHeight="1" x14ac:dyDescent="0.3">
      <c r="A1" s="34" t="s">
        <v>19</v>
      </c>
      <c r="B1" s="34"/>
      <c r="C1" s="34"/>
      <c r="D1" s="34"/>
      <c r="E1" s="34"/>
      <c r="F1" s="34"/>
      <c r="G1" s="34"/>
      <c r="H1" s="34"/>
      <c r="I1" s="34"/>
      <c r="J1" s="35"/>
    </row>
    <row r="2" spans="1:13" ht="15.6" x14ac:dyDescent="0.3">
      <c r="A2" s="37" t="s">
        <v>20</v>
      </c>
      <c r="B2" s="37"/>
      <c r="C2" s="37"/>
      <c r="D2" s="37"/>
      <c r="E2" s="37"/>
      <c r="F2" s="37"/>
      <c r="G2" s="37"/>
      <c r="H2" s="37"/>
      <c r="I2" s="37"/>
      <c r="J2" s="38"/>
    </row>
    <row r="3" spans="1:13" x14ac:dyDescent="0.25">
      <c r="A3" s="39" t="s">
        <v>21</v>
      </c>
      <c r="B3" s="40"/>
      <c r="C3" s="40"/>
      <c r="D3" s="40"/>
    </row>
    <row r="4" spans="1:13" ht="15" customHeight="1" x14ac:dyDescent="0.25">
      <c r="A4" s="39" t="s">
        <v>22</v>
      </c>
      <c r="B4" s="41" t="s">
        <v>23</v>
      </c>
      <c r="C4" s="41"/>
      <c r="D4" s="41"/>
      <c r="E4" s="42"/>
    </row>
    <row r="5" spans="1:13" ht="20.25" customHeight="1" x14ac:dyDescent="0.3">
      <c r="A5" s="43" t="s">
        <v>24</v>
      </c>
      <c r="B5" s="43"/>
      <c r="C5" s="44"/>
      <c r="D5" s="44"/>
      <c r="E5" s="44"/>
      <c r="F5" s="44"/>
      <c r="G5" s="44"/>
    </row>
    <row r="6" spans="1:13" ht="27" customHeight="1" thickBot="1" x14ac:dyDescent="0.3">
      <c r="A6" s="45"/>
      <c r="B6" s="46" t="s">
        <v>25</v>
      </c>
      <c r="C6" s="46"/>
      <c r="D6" s="46"/>
      <c r="E6" s="46"/>
      <c r="F6" s="46"/>
      <c r="G6" s="46"/>
      <c r="H6" s="46"/>
      <c r="I6" s="46"/>
    </row>
    <row r="7" spans="1:13" ht="20.25" customHeight="1" x14ac:dyDescent="0.3">
      <c r="A7" s="47" t="s">
        <v>26</v>
      </c>
      <c r="B7" s="47"/>
      <c r="C7" s="48"/>
      <c r="D7" s="49"/>
      <c r="E7" s="49"/>
      <c r="F7" s="49"/>
      <c r="G7" s="49"/>
    </row>
    <row r="8" spans="1:13" ht="27" customHeight="1" thickBot="1" x14ac:dyDescent="0.3">
      <c r="A8" s="45"/>
      <c r="B8" s="46" t="s">
        <v>27</v>
      </c>
      <c r="C8" s="46"/>
      <c r="D8" s="46"/>
      <c r="E8" s="46"/>
      <c r="F8" s="46"/>
      <c r="G8" s="46"/>
      <c r="H8" s="46"/>
      <c r="I8" s="46"/>
    </row>
    <row r="9" spans="1:13" ht="15" customHeight="1" x14ac:dyDescent="0.25"/>
    <row r="10" spans="1:13" ht="15" customHeight="1" x14ac:dyDescent="0.25"/>
    <row r="11" spans="1:13" ht="11.25" customHeight="1" thickBot="1" x14ac:dyDescent="0.3"/>
    <row r="12" spans="1:13" s="50" customFormat="1" ht="13.8" thickBot="1" x14ac:dyDescent="0.3">
      <c r="B12" s="51" t="s">
        <v>28</v>
      </c>
      <c r="C12" s="52"/>
      <c r="D12" s="53"/>
      <c r="E12" s="51" t="s">
        <v>29</v>
      </c>
      <c r="F12" s="52"/>
      <c r="G12" s="53"/>
      <c r="H12" s="51" t="s">
        <v>30</v>
      </c>
      <c r="I12" s="52"/>
      <c r="J12" s="53"/>
      <c r="K12" s="51" t="s">
        <v>31</v>
      </c>
      <c r="L12" s="52"/>
      <c r="M12" s="53"/>
    </row>
    <row r="13" spans="1:13" s="50" customFormat="1" ht="64.5" customHeight="1" x14ac:dyDescent="0.25">
      <c r="B13" s="54" t="s">
        <v>32</v>
      </c>
      <c r="C13" s="55"/>
      <c r="D13" s="56"/>
      <c r="E13" s="54" t="s">
        <v>33</v>
      </c>
      <c r="F13" s="55"/>
      <c r="G13" s="56"/>
      <c r="H13" s="54" t="s">
        <v>34</v>
      </c>
      <c r="I13" s="55"/>
      <c r="J13" s="56"/>
      <c r="K13" s="54" t="s">
        <v>35</v>
      </c>
      <c r="L13" s="55"/>
      <c r="M13" s="56"/>
    </row>
    <row r="14" spans="1:13" s="61" customFormat="1" ht="11.25" customHeight="1" x14ac:dyDescent="0.2">
      <c r="A14" s="57"/>
      <c r="B14" s="58" t="s">
        <v>36</v>
      </c>
      <c r="C14" s="59"/>
      <c r="D14" s="60"/>
      <c r="E14" s="58" t="s">
        <v>36</v>
      </c>
      <c r="F14" s="59"/>
      <c r="G14" s="60"/>
      <c r="H14" s="58" t="s">
        <v>36</v>
      </c>
      <c r="I14" s="59"/>
      <c r="J14" s="60"/>
      <c r="K14" s="58" t="s">
        <v>36</v>
      </c>
      <c r="L14" s="59"/>
      <c r="M14" s="60"/>
    </row>
    <row r="15" spans="1:13" s="61" customFormat="1" x14ac:dyDescent="0.25">
      <c r="A15" s="62" t="s">
        <v>14</v>
      </c>
      <c r="B15" s="63"/>
      <c r="C15" s="64"/>
      <c r="D15" s="65"/>
      <c r="E15" s="63"/>
      <c r="F15" s="64"/>
      <c r="G15" s="65"/>
      <c r="H15" s="66"/>
      <c r="I15" s="67"/>
      <c r="J15" s="68"/>
      <c r="K15" s="66"/>
      <c r="L15" s="67"/>
      <c r="M15" s="68"/>
    </row>
    <row r="16" spans="1:13" s="61" customFormat="1" x14ac:dyDescent="0.25">
      <c r="A16" s="62" t="s">
        <v>15</v>
      </c>
      <c r="B16" s="63"/>
      <c r="C16" s="64"/>
      <c r="D16" s="65"/>
      <c r="E16" s="63"/>
      <c r="F16" s="64"/>
      <c r="G16" s="65"/>
      <c r="H16" s="66"/>
      <c r="I16" s="67"/>
      <c r="J16" s="68"/>
      <c r="K16" s="66"/>
      <c r="L16" s="67"/>
      <c r="M16" s="68"/>
    </row>
    <row r="17" spans="1:13" s="61" customFormat="1" x14ac:dyDescent="0.25">
      <c r="A17" s="62" t="s">
        <v>16</v>
      </c>
      <c r="B17" s="63"/>
      <c r="C17" s="64"/>
      <c r="D17" s="65"/>
      <c r="E17" s="63"/>
      <c r="F17" s="64"/>
      <c r="G17" s="65"/>
      <c r="H17" s="66"/>
      <c r="I17" s="67"/>
      <c r="J17" s="68"/>
      <c r="K17" s="66"/>
      <c r="L17" s="67"/>
      <c r="M17" s="68"/>
    </row>
    <row r="18" spans="1:13" s="61" customFormat="1" x14ac:dyDescent="0.25">
      <c r="A18" s="62" t="s">
        <v>17</v>
      </c>
      <c r="B18" s="63"/>
      <c r="C18" s="64"/>
      <c r="D18" s="65"/>
      <c r="E18" s="63"/>
      <c r="F18" s="64"/>
      <c r="G18" s="65"/>
      <c r="H18" s="66"/>
      <c r="I18" s="67"/>
      <c r="J18" s="68"/>
      <c r="K18" s="66"/>
      <c r="L18" s="67"/>
      <c r="M18" s="68"/>
    </row>
    <row r="19" spans="1:13" s="70" customFormat="1" ht="7.5" customHeight="1" x14ac:dyDescent="0.25">
      <c r="A19" s="69"/>
      <c r="B19" s="69"/>
      <c r="C19" s="69"/>
      <c r="D19" s="69"/>
      <c r="E19" s="69"/>
      <c r="F19" s="69"/>
      <c r="G19" s="69"/>
      <c r="H19" s="69"/>
      <c r="I19" s="69"/>
      <c r="J19" s="69"/>
      <c r="K19" s="69"/>
      <c r="L19" s="69"/>
      <c r="M19" s="69"/>
    </row>
    <row r="20" spans="1:13" s="71" customFormat="1" ht="6.75" customHeight="1" x14ac:dyDescent="0.25"/>
    <row r="22" spans="1:13" x14ac:dyDescent="0.25">
      <c r="A22" s="72"/>
      <c r="G22" s="73"/>
      <c r="H22" s="73"/>
    </row>
    <row r="23" spans="1:13" x14ac:dyDescent="0.25">
      <c r="A23" s="74" t="s">
        <v>37</v>
      </c>
      <c r="G23" s="73"/>
      <c r="H23" s="73"/>
      <c r="I23" s="73"/>
      <c r="J23" s="73"/>
    </row>
    <row r="24" spans="1:13" ht="14.4" x14ac:dyDescent="0.3">
      <c r="A24" s="75"/>
      <c r="B24" s="75"/>
      <c r="C24" s="76"/>
      <c r="G24" s="73"/>
      <c r="H24" s="73"/>
      <c r="I24" s="73"/>
      <c r="J24" s="73"/>
    </row>
    <row r="25" spans="1:13" ht="14.4" x14ac:dyDescent="0.3">
      <c r="A25" s="75"/>
      <c r="B25" s="75"/>
      <c r="C25" s="76"/>
      <c r="G25" s="73"/>
      <c r="H25" s="73"/>
      <c r="I25" s="73"/>
      <c r="J25" s="73"/>
    </row>
    <row r="26" spans="1:13" ht="14.4" x14ac:dyDescent="0.3">
      <c r="A26" s="75"/>
      <c r="B26" s="75"/>
      <c r="C26" s="76"/>
      <c r="G26" s="73"/>
      <c r="H26" s="73"/>
      <c r="I26" s="73"/>
      <c r="J26" s="73"/>
    </row>
    <row r="27" spans="1:13" ht="14.4" x14ac:dyDescent="0.3">
      <c r="A27" s="75"/>
      <c r="B27" s="75"/>
      <c r="C27" s="76"/>
      <c r="G27" s="73"/>
      <c r="H27" s="73"/>
      <c r="I27" s="73"/>
      <c r="J27" s="73"/>
    </row>
    <row r="28" spans="1:13" ht="14.4" x14ac:dyDescent="0.3">
      <c r="A28" s="75"/>
      <c r="B28" s="75"/>
      <c r="C28" s="76"/>
      <c r="G28" s="73"/>
      <c r="H28" s="73"/>
      <c r="I28" s="73"/>
      <c r="J28" s="73"/>
    </row>
    <row r="29" spans="1:13" x14ac:dyDescent="0.25">
      <c r="I29" s="73"/>
      <c r="J29" s="73"/>
      <c r="K29" s="73"/>
      <c r="L29" s="73"/>
    </row>
    <row r="30" spans="1:13" x14ac:dyDescent="0.25">
      <c r="I30" s="73"/>
      <c r="J30" s="73"/>
      <c r="K30" s="73"/>
      <c r="L30" s="73"/>
      <c r="M30" s="73"/>
    </row>
    <row r="31" spans="1:13" x14ac:dyDescent="0.25">
      <c r="L31" s="73"/>
      <c r="M31" s="73"/>
    </row>
    <row r="32" spans="1:13" x14ac:dyDescent="0.25">
      <c r="L32" s="73"/>
      <c r="M32" s="73"/>
    </row>
    <row r="33" spans="1:13" x14ac:dyDescent="0.25">
      <c r="L33" s="73"/>
      <c r="M33" s="73"/>
    </row>
    <row r="34" spans="1:13" x14ac:dyDescent="0.25">
      <c r="L34" s="73"/>
      <c r="M34" s="73"/>
    </row>
    <row r="47" spans="1:13" x14ac:dyDescent="0.25">
      <c r="A47" s="77" t="s">
        <v>38</v>
      </c>
    </row>
  </sheetData>
  <mergeCells count="36">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2023-11-03T15:32:47Z</dcterms:modified>
</cp:coreProperties>
</file>