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defaultThemeVersion="124226"/>
  <mc:AlternateContent xmlns:mc="http://schemas.openxmlformats.org/markup-compatibility/2006">
    <mc:Choice Requires="x15">
      <x15ac:absPath xmlns:x15ac="http://schemas.microsoft.com/office/spreadsheetml/2010/11/ac" url="T:\PURCHASING_New\01_Archives\FY2024\Bid Evaluations - Clean\"/>
    </mc:Choice>
  </mc:AlternateContent>
  <xr:revisionPtr revIDLastSave="0" documentId="13_ncr:1_{14C5EAA5-A8E5-4A07-B3AD-51608AC3BBC2}" xr6:coauthVersionLast="36" xr6:coauthVersionMax="36" xr10:uidLastSave="{00000000-0000-0000-0000-000000000000}"/>
  <bookViews>
    <workbookView xWindow="28680" yWindow="-120" windowWidth="29040" windowHeight="15840" activeTab="6" xr2:uid="{00000000-000D-0000-FFFF-FFFF00000000}"/>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91029"/>
</workbook>
</file>

<file path=xl/calcChain.xml><?xml version="1.0" encoding="utf-8"?>
<calcChain xmlns="http://schemas.openxmlformats.org/spreadsheetml/2006/main">
  <c r="F8" i="1" l="1"/>
  <c r="F7" i="1"/>
  <c r="E8" i="1"/>
  <c r="E7" i="1"/>
  <c r="D8" i="1"/>
  <c r="D7" i="1"/>
  <c r="C8" i="1"/>
  <c r="C7" i="1"/>
  <c r="K4" i="9" l="1"/>
  <c r="K4" i="4"/>
  <c r="K5" i="4"/>
  <c r="K5" i="9"/>
  <c r="K5" i="5"/>
  <c r="K4" i="5"/>
  <c r="K5" i="3"/>
  <c r="K4" i="3"/>
  <c r="K5" i="2"/>
  <c r="K4" i="2"/>
  <c r="J7" i="1"/>
  <c r="K7" i="1" s="1"/>
  <c r="J8" i="1"/>
  <c r="K8" i="1" s="1"/>
  <c r="J6" i="1"/>
  <c r="L8" i="1" l="1"/>
  <c r="L7" i="1"/>
  <c r="B8" i="1"/>
  <c r="B7" i="1"/>
  <c r="A8" i="1" l="1"/>
  <c r="A7" i="1"/>
  <c r="G7" i="1" l="1"/>
  <c r="N7" i="1" s="1"/>
  <c r="G8" i="1"/>
  <c r="N8" i="1" s="1"/>
  <c r="O8" i="1" l="1"/>
  <c r="O7" i="1"/>
  <c r="H8" i="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7D919E34-B382-4B81-B902-EBB8C127E87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<sst xmlns="http://schemas.openxmlformats.org/spreadsheetml/2006/main" count="103" uniqueCount="50">
  <si>
    <t xml:space="preserve">RESPONDENT SUMMARY </t>
  </si>
  <si>
    <t>Total Score</t>
  </si>
  <si>
    <t>Evaluator 1</t>
  </si>
  <si>
    <t>Evaluator 2</t>
  </si>
  <si>
    <t>Evaluator 3</t>
  </si>
  <si>
    <t>Evaluator 4</t>
  </si>
  <si>
    <t>Evaluator 5</t>
  </si>
  <si>
    <t>Criteria 1</t>
  </si>
  <si>
    <t>Criteria 2</t>
  </si>
  <si>
    <t>Criteria 3</t>
  </si>
  <si>
    <t>Criteria 4</t>
  </si>
  <si>
    <t>Criteria 5</t>
  </si>
  <si>
    <t>Criteria 6</t>
  </si>
  <si>
    <t>Total</t>
  </si>
  <si>
    <t>EVALUATION SUMMARY</t>
  </si>
  <si>
    <t>Average Tech. Score</t>
  </si>
  <si>
    <t>Technical Ranking</t>
  </si>
  <si>
    <t>Non Tech Ranking</t>
  </si>
  <si>
    <t>Non-Tech Score (cost)</t>
  </si>
  <si>
    <t>Total Ranking</t>
  </si>
  <si>
    <t>Technical</t>
  </si>
  <si>
    <t>Non Technical</t>
  </si>
  <si>
    <t>Summary</t>
  </si>
  <si>
    <t>updated 11/17</t>
  </si>
  <si>
    <t>Criteria 7</t>
  </si>
  <si>
    <t>Austral Education Group</t>
  </si>
  <si>
    <t>Southbridge Access</t>
  </si>
  <si>
    <t>RFP730-24011 Executive MBA International Business Trip</t>
  </si>
  <si>
    <t xml:space="preserve">University of Houston Evaluation Matrix </t>
  </si>
  <si>
    <t>Name</t>
  </si>
  <si>
    <t>Evaluation Due Date</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</si>
  <si>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</si>
  <si>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</si>
  <si>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</si>
  <si>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</si>
  <si>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</si>
  <si>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</si>
  <si>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</si>
  <si>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 xml:space="preserve"> Criteria 6</t>
  </si>
  <si>
    <t xml:space="preserve"> Criteria 7</t>
  </si>
  <si>
    <t xml:space="preserve">The extent to which the proposed opportunity aligns with the educational goals and objectives of the Executive MBA program. </t>
  </si>
  <si>
    <t>Quality and depth of cultural immersion experiences provided for both students and faculty.  Integration of academic content with local cultural and business context. Opportunities for hands-on learning and interaction with local business leaders.</t>
  </si>
  <si>
    <t>Comprehensive and detailed logistical planning for the entire duration of the program in Brazil. Adequate support mechanisms in place, including local guides, language assistance, and emergency protocols.
Assessment of potential risks and proposed risk mitigation strategies.</t>
  </si>
  <si>
    <t>Detailed breakdown of all costs associated with the international opportunity. Clarity on how program fees will be utilized, including accommodation, transportation, and cultural activities.</t>
  </si>
  <si>
    <t>Robust safety measures and protocols to ensure the well-being of students and faculty. Emergency response plans and communication strategies.
Health and medical support available during the program.</t>
  </si>
  <si>
    <t>Efforts to ensure the opportunity is accessible to a diverse range of students and faculty.
Consideration of different learning styles and accommodations for participants with diverse needs.</t>
  </si>
  <si>
    <t>Points (1-5)</t>
  </si>
  <si>
    <t xml:space="preserve">Committee Members: </t>
  </si>
  <si>
    <t>Updated: 10/19</t>
  </si>
  <si>
    <t>List of purchase price**ONLY PROJECT MANAGER WILL EVALUATE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</si>
</sst>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8"/>
      <name val="Arial"/>
    </font>
    <font>
      <b/>
      <sz val="1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6">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45" fillId="0" borderId="0" applyNumberFormat="0" applyFill="0" applyBorder="0" applyAlignment="0" applyProtection="0"/>
  </cellStyleXfs>
  <cellXfs count="83">
    <xf numFmtId="0" fontId="0" fillId="0" borderId="0" xfId="0"/>
    <xf numFmtId="0" fontId="12" fillId="0" borderId="0" xfId="0" applyFont="1"/>
    <xf numFmtId="0" fontId="14" fillId="0" borderId="0" xfId="0" applyFont="1"/>
    <xf numFmtId="0" fontId="12" fillId="0" borderId="0" xfId="0" applyFont="1" applyAlignment="1">
      <alignment horizontal="left"/>
    </xf>
    <xf numFmtId="0" fontId="35" fillId="0" borderId="10" xfId="47" applyFont="1" applyBorder="1" applyAlignment="1">
      <alignment horizontal="right"/>
    </xf>
    <xf numFmtId="0" fontId="36" fillId="0" borderId="10" xfId="47" applyFont="1" applyBorder="1" applyAlignment="1">
      <alignment horizontal="right"/>
    </xf>
    <xf numFmtId="0" fontId="37" fillId="0" borderId="10" xfId="47" applyFont="1" applyBorder="1" applyAlignment="1">
      <alignment horizontal="right"/>
    </xf>
    <xf numFmtId="0" fontId="37" fillId="0" borderId="0" xfId="0" applyFont="1"/>
    <xf numFmtId="0" fontId="38" fillId="0" borderId="0" xfId="0" applyFont="1" applyAlignment="1">
      <alignment horizontal="left"/>
    </xf>
    <xf numFmtId="0" fontId="38" fillId="25" borderId="0" xfId="0" applyFont="1" applyFill="1"/>
    <xf numFmtId="0" fontId="39" fillId="25" borderId="0" xfId="0" applyFont="1" applyFill="1"/>
    <xf numFmtId="0" fontId="12" fillId="25" borderId="0" xfId="0" applyFont="1" applyFill="1"/>
    <xf numFmtId="0" fontId="13" fillId="25" borderId="0" xfId="0" applyFont="1" applyFill="1"/>
    <xf numFmtId="0" fontId="12" fillId="25" borderId="0" xfId="0" applyFont="1" applyFill="1" applyAlignment="1">
      <alignment horizontal="left" vertical="center"/>
    </xf>
    <xf numFmtId="0" fontId="12" fillId="25" borderId="0" xfId="0" applyFont="1" applyFill="1" applyAlignment="1">
      <alignment horizontal="right" textRotation="90" wrapText="1"/>
    </xf>
    <xf numFmtId="0" fontId="33" fillId="25" borderId="0" xfId="0" applyFont="1" applyFill="1" applyAlignment="1">
      <alignment horizontal="right" textRotation="90" wrapText="1"/>
    </xf>
    <xf numFmtId="0" fontId="12" fillId="25" borderId="0" xfId="0" applyFont="1" applyFill="1" applyAlignment="1">
      <alignment horizontal="center" vertical="center"/>
    </xf>
    <xf numFmtId="0" fontId="40" fillId="25" borderId="0" xfId="0" applyFont="1" applyFill="1"/>
    <xf numFmtId="0" fontId="33" fillId="24" borderId="11" xfId="0" applyFont="1" applyFill="1" applyBorder="1" applyAlignment="1">
      <alignment horizontal="right" textRotation="90"/>
    </xf>
    <xf numFmtId="0" fontId="14" fillId="0" borderId="0" xfId="98"/>
    <xf numFmtId="0" fontId="13" fillId="26" borderId="0" xfId="0" applyFont="1" applyFill="1"/>
    <xf numFmtId="0" fontId="13" fillId="26" borderId="0" xfId="0" applyFont="1" applyFill="1" applyBorder="1" applyAlignment="1">
      <alignment horizontal="left"/>
    </xf>
    <xf numFmtId="4" fontId="13" fillId="26" borderId="0" xfId="0" applyNumberFormat="1" applyFont="1" applyFill="1" applyBorder="1" applyAlignment="1">
      <alignment horizontal="right"/>
    </xf>
    <xf numFmtId="4" fontId="34" fillId="26" borderId="0" xfId="0" applyNumberFormat="1" applyFont="1" applyFill="1" applyBorder="1" applyAlignment="1">
      <alignment horizontal="right"/>
    </xf>
    <xf numFmtId="0" fontId="13" fillId="26" borderId="0" xfId="0" applyFont="1" applyFill="1" applyBorder="1" applyAlignment="1">
      <alignment horizontal="right"/>
    </xf>
    <xf numFmtId="4" fontId="13" fillId="26" borderId="0" xfId="0" applyNumberFormat="1" applyFont="1" applyFill="1" applyBorder="1"/>
    <xf numFmtId="0" fontId="13" fillId="25" borderId="0" xfId="0" applyFont="1" applyFill="1" applyBorder="1" applyAlignment="1">
      <alignment horizontal="left"/>
    </xf>
    <xf numFmtId="4" fontId="13" fillId="25" borderId="0" xfId="0" applyNumberFormat="1" applyFont="1" applyFill="1" applyBorder="1" applyAlignment="1">
      <alignment horizontal="right"/>
    </xf>
    <xf numFmtId="4" fontId="34" fillId="25" borderId="0" xfId="0" applyNumberFormat="1" applyFont="1" applyFill="1" applyBorder="1" applyAlignment="1">
      <alignment horizontal="right"/>
    </xf>
    <xf numFmtId="0" fontId="34" fillId="25" borderId="0" xfId="0" applyFont="1" applyFill="1" applyBorder="1" applyAlignment="1">
      <alignment horizontal="right"/>
    </xf>
    <xf numFmtId="0" fontId="13" fillId="25" borderId="0" xfId="0" applyFont="1" applyFill="1" applyBorder="1"/>
    <xf numFmtId="0" fontId="13" fillId="25" borderId="0" xfId="0" applyFont="1" applyFill="1" applyBorder="1" applyAlignment="1">
      <alignment horizontal="right"/>
    </xf>
    <xf numFmtId="4" fontId="13" fillId="25" borderId="0" xfId="0" applyNumberFormat="1" applyFont="1" applyFill="1" applyBorder="1"/>
    <xf numFmtId="0" fontId="34" fillId="26" borderId="0" xfId="0" applyFont="1" applyFill="1" applyBorder="1" applyAlignment="1">
      <alignment horizontal="right"/>
    </xf>
    <xf numFmtId="0" fontId="13" fillId="26" borderId="0" xfId="0" applyFont="1" applyFill="1" applyBorder="1"/>
    <xf numFmtId="0" fontId="12" fillId="25" borderId="0" xfId="98" applyFont="1" applyFill="1" applyAlignment="1">
      <alignment wrapText="1"/>
    </xf>
    <xf numFmtId="0" fontId="14" fillId="25" borderId="0" xfId="98" applyFill="1"/>
    <xf numFmtId="0" fontId="13" fillId="25" borderId="0" xfId="98" applyFont="1" applyFill="1"/>
    <xf numFmtId="0" fontId="44" fillId="25" borderId="0" xfId="0" applyFont="1" applyFill="1" applyAlignment="1">
      <alignment horizontal="left"/>
    </xf>
    <xf numFmtId="0" fontId="43" fillId="25" borderId="0" xfId="0" applyFont="1" applyFill="1"/>
    <xf numFmtId="0" fontId="46" fillId="25" borderId="0" xfId="105" applyFont="1" applyFill="1" applyAlignment="1">
      <alignment wrapText="1"/>
    </xf>
    <xf numFmtId="0" fontId="14" fillId="26" borderId="12" xfId="98" applyFill="1" applyBorder="1" applyAlignment="1">
      <alignment horizontal="center" wrapText="1"/>
    </xf>
    <xf numFmtId="0" fontId="45" fillId="25" borderId="0" xfId="105" applyFill="1"/>
    <xf numFmtId="0" fontId="14" fillId="25" borderId="0" xfId="98" applyFill="1" applyAlignment="1">
      <alignment horizontal="center"/>
    </xf>
    <xf numFmtId="0" fontId="49" fillId="25" borderId="0" xfId="98" applyFont="1" applyFill="1" applyAlignment="1">
      <alignment wrapText="1"/>
    </xf>
    <xf numFmtId="0" fontId="49" fillId="25" borderId="0" xfId="98" applyFont="1" applyFill="1" applyAlignment="1">
      <alignment horizontal="center" wrapText="1"/>
    </xf>
    <xf numFmtId="0" fontId="47" fillId="25" borderId="19" xfId="98" applyFont="1" applyFill="1" applyBorder="1" applyAlignment="1">
      <alignment wrapText="1"/>
    </xf>
    <xf numFmtId="0" fontId="47" fillId="25" borderId="22" xfId="98" applyFont="1" applyFill="1" applyBorder="1" applyAlignment="1">
      <alignment wrapText="1"/>
    </xf>
    <xf numFmtId="0" fontId="14" fillId="28" borderId="0" xfId="98" applyFill="1"/>
    <xf numFmtId="0" fontId="14" fillId="28" borderId="25" xfId="98" applyFill="1" applyBorder="1"/>
    <xf numFmtId="0" fontId="14" fillId="25" borderId="10" xfId="98" applyFill="1" applyBorder="1"/>
    <xf numFmtId="0" fontId="50" fillId="25" borderId="0" xfId="98" applyFont="1" applyFill="1"/>
    <xf numFmtId="0" fontId="14" fillId="25" borderId="0" xfId="98" applyFill="1" applyAlignment="1">
      <alignment wrapText="1"/>
    </xf>
    <xf numFmtId="0" fontId="51" fillId="0" borderId="0" xfId="0" applyFont="1" applyAlignment="1">
      <alignment horizontal="left"/>
    </xf>
    <xf numFmtId="0" fontId="47" fillId="25" borderId="0" xfId="98" applyFont="1" applyFill="1"/>
    <xf numFmtId="0" fontId="0" fillId="0" borderId="0" xfId="0" applyFill="1"/>
    <xf numFmtId="0" fontId="40" fillId="25" borderId="0" xfId="98" applyFont="1" applyFill="1"/>
    <xf numFmtId="0" fontId="36" fillId="0" borderId="10" xfId="47" applyFont="1" applyBorder="1" applyAlignment="1">
      <alignment horizontal="left"/>
    </xf>
    <xf numFmtId="0" fontId="42" fillId="0" borderId="0" xfId="98" applyFont="1" applyAlignment="1">
      <alignment horizontal="left"/>
    </xf>
    <xf numFmtId="0" fontId="38" fillId="25" borderId="0" xfId="0" applyFont="1" applyFill="1" applyAlignment="1">
      <alignment horizontal="right"/>
    </xf>
    <xf numFmtId="0" fontId="38" fillId="0" borderId="0" xfId="0" applyFont="1" applyAlignment="1">
      <alignment horizontal="left"/>
    </xf>
    <xf numFmtId="0" fontId="14" fillId="26" borderId="23" xfId="98" applyFill="1" applyBorder="1" applyAlignment="1">
      <alignment horizontal="center"/>
    </xf>
    <xf numFmtId="0" fontId="14" fillId="26" borderId="22" xfId="98" applyFill="1" applyBorder="1" applyAlignment="1">
      <alignment horizontal="center"/>
    </xf>
    <xf numFmtId="0" fontId="14" fillId="26" borderId="24" xfId="98" applyFill="1" applyBorder="1" applyAlignment="1">
      <alignment horizontal="center"/>
    </xf>
    <xf numFmtId="0" fontId="49" fillId="24" borderId="16" xfId="98" applyFont="1" applyFill="1" applyBorder="1" applyAlignment="1">
      <alignment horizontal="center" wrapText="1"/>
    </xf>
    <xf numFmtId="0" fontId="49" fillId="24" borderId="17" xfId="98" applyFont="1" applyFill="1" applyBorder="1" applyAlignment="1">
      <alignment horizontal="center" wrapText="1"/>
    </xf>
    <xf numFmtId="0" fontId="49" fillId="24" borderId="18" xfId="98" applyFont="1" applyFill="1" applyBorder="1" applyAlignment="1">
      <alignment horizontal="center" wrapText="1"/>
    </xf>
    <xf numFmtId="0" fontId="14" fillId="26" borderId="20" xfId="98" applyFill="1" applyBorder="1" applyAlignment="1">
      <alignment horizontal="center"/>
    </xf>
    <xf numFmtId="0" fontId="14" fillId="26" borderId="19" xfId="98" applyFill="1" applyBorder="1" applyAlignment="1">
      <alignment horizontal="center"/>
    </xf>
    <xf numFmtId="0" fontId="14" fillId="26" borderId="21" xfId="98" applyFill="1" applyBorder="1" applyAlignment="1">
      <alignment horizontal="center"/>
    </xf>
    <xf numFmtId="0" fontId="42" fillId="27" borderId="13" xfId="98" applyFont="1" applyFill="1" applyBorder="1" applyAlignment="1">
      <alignment horizontal="left"/>
    </xf>
    <xf numFmtId="0" fontId="42" fillId="27" borderId="14" xfId="98" applyFont="1" applyFill="1" applyBorder="1" applyAlignment="1">
      <alignment horizontal="left"/>
    </xf>
    <xf numFmtId="0" fontId="42" fillId="27" borderId="15" xfId="98" applyFont="1" applyFill="1" applyBorder="1" applyAlignment="1">
      <alignment horizontal="left"/>
    </xf>
    <xf numFmtId="0" fontId="48" fillId="25" borderId="13" xfId="98" applyFont="1" applyFill="1" applyBorder="1" applyAlignment="1">
      <alignment horizontal="left" vertical="top" wrapText="1"/>
    </xf>
    <xf numFmtId="0" fontId="40" fillId="25" borderId="14" xfId="98" applyFont="1" applyFill="1" applyBorder="1" applyAlignment="1">
      <alignment horizontal="left" vertical="top" wrapText="1"/>
    </xf>
    <xf numFmtId="0" fontId="40" fillId="25" borderId="15" xfId="98" applyFont="1" applyFill="1" applyBorder="1" applyAlignment="1">
      <alignment horizontal="left" vertical="top" wrapText="1"/>
    </xf>
    <xf numFmtId="0" fontId="40" fillId="25" borderId="13" xfId="98" applyFont="1" applyFill="1" applyBorder="1" applyAlignment="1">
      <alignment horizontal="left" vertical="top" wrapText="1"/>
    </xf>
    <xf numFmtId="0" fontId="12" fillId="25" borderId="0" xfId="98" applyFont="1" applyFill="1" applyAlignment="1">
      <alignment horizontal="left" wrapText="1"/>
    </xf>
    <xf numFmtId="0" fontId="12" fillId="0" borderId="0" xfId="98" applyFont="1" applyAlignment="1">
      <alignment horizontal="left"/>
    </xf>
    <xf numFmtId="0" fontId="14" fillId="26" borderId="0" xfId="0" applyFont="1" applyFill="1" applyAlignment="1">
      <alignment horizontal="center"/>
    </xf>
    <xf numFmtId="164" fontId="43" fillId="0" borderId="0" xfId="0" applyNumberFormat="1" applyFont="1" applyAlignment="1">
      <alignment horizontal="center"/>
    </xf>
    <xf numFmtId="0" fontId="46" fillId="25" borderId="0" xfId="105" applyFont="1" applyFill="1" applyAlignment="1">
      <alignment horizontal="left" wrapText="1"/>
    </xf>
    <xf numFmtId="0" fontId="47" fillId="25" borderId="0" xfId="98" applyFont="1" applyFill="1" applyAlignment="1">
      <alignment horizontal="left" wrapText="1"/>
    </xf>
  </cellXfs>
  <cellStyles count="106">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105"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A4958C70-E158-47BE-91CD-8CB7F203B885}"/>
    <cellStyle name="Normal 4 11" xfId="103" xr:uid="{BE0A54B0-D7CD-4816-AF27-E55F1F3F1F3C}"/>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8128A724-0828-46B1-809C-67A12CC29627}"/>
    <cellStyle name="Normal 6" xfId="97" xr:uid="{8ADC012C-2702-44D5-BD89-330F26BB34E3}"/>
    <cellStyle name="Normal 7" xfId="102" xr:uid="{4E9D74BE-49C6-4587-9DC2-009B0C78B36E}"/>
    <cellStyle name="Note 2" xfId="5" xr:uid="{00000000-0005-0000-0000-000056000000}"/>
    <cellStyle name="Note 3" xfId="89" xr:uid="{00000000-0005-0000-0000-000057000000}"/>
    <cellStyle name="Note 4" xfId="42" xr:uid="{00000000-0005-0000-0000-000058000000}"/>
    <cellStyle name="Note 4 2" xfId="99" xr:uid="{2B82D2A6-6901-4CCB-BBE3-4D9A4FA908F2}"/>
    <cellStyle name="Output 2" xfId="84" xr:uid="{00000000-0005-0000-0000-000059000000}"/>
    <cellStyle name="Output 3" xfId="43" xr:uid="{00000000-0005-0000-0000-00005A000000}"/>
    <cellStyle name="Percent 2" xfId="101" xr:uid="{715F89D3-A2EA-44DC-8BD0-CA19123C37D9}"/>
    <cellStyle name="Percent 3" xfId="104" xr:uid="{D2AD36B4-B2D2-453F-BBA1-9F7BB721353D}"/>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9F8AD303-A05C-43F4-A17F-3561D02BE2EC}"/>
            </a:ext>
          </a:extLst>
        </xdr:cNvPr>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
  <sheetViews>
    <sheetView workbookViewId="0">
      <selection activeCell="K5" sqref="K5"/>
    </sheetView>
  </sheetViews>
  <sheetFormatPr defaultRowHeight="12.75" x14ac:dyDescent="0.2"/>
  <cols>
    <col min="1" max="3" width="9.42578125" customWidth="1"/>
    <col min="4" max="10" width="8.85546875" customWidth="1"/>
    <col min="11" max="11" width="9.42578125" customWidth="1"/>
  </cols>
  <sheetData>
    <row r="1" spans="1:11" ht="15.75" x14ac:dyDescent="0.25">
      <c r="A1" s="8" t="s">
        <v>0</v>
      </c>
      <c r="B1" s="3"/>
      <c r="C1" s="3"/>
      <c r="D1" s="3"/>
      <c r="E1" s="1"/>
      <c r="F1" s="1"/>
      <c r="G1" s="1"/>
      <c r="H1" s="1"/>
      <c r="I1" s="1"/>
      <c r="J1" s="1"/>
      <c r="K1" s="1"/>
    </row>
    <row r="2" spans="1:11" ht="15.75" x14ac:dyDescent="0.25">
      <c r="A2" s="1"/>
    </row>
    <row r="3" spans="1:11" s="2" customFormat="1" x14ac:dyDescent="0.2">
      <c r="A3" s="57"/>
      <c r="B3" s="57"/>
      <c r="C3" s="57"/>
      <c r="D3" s="4" t="s">
        <v>7</v>
      </c>
      <c r="E3" s="5" t="s">
        <v>8</v>
      </c>
      <c r="F3" s="5" t="s">
        <v>9</v>
      </c>
      <c r="G3" s="5" t="s">
        <v>10</v>
      </c>
      <c r="H3" s="5" t="s">
        <v>11</v>
      </c>
      <c r="I3" s="5" t="s">
        <v>12</v>
      </c>
      <c r="J3" s="5" t="s">
        <v>24</v>
      </c>
      <c r="K3" s="6" t="s">
        <v>13</v>
      </c>
    </row>
    <row r="4" spans="1:11" x14ac:dyDescent="0.2">
      <c r="A4" s="58" t="s">
        <v>25</v>
      </c>
      <c r="B4" s="58"/>
      <c r="C4" s="58"/>
      <c r="D4" s="19">
        <v>0</v>
      </c>
      <c r="E4" s="19">
        <v>10.8</v>
      </c>
      <c r="F4" s="19">
        <v>7</v>
      </c>
      <c r="G4" s="19">
        <v>6</v>
      </c>
      <c r="H4" s="19">
        <v>6</v>
      </c>
      <c r="I4" s="19">
        <v>9</v>
      </c>
      <c r="J4" s="19">
        <v>6.8</v>
      </c>
      <c r="K4" s="7">
        <f>SUM(E4:J4)</f>
        <v>45.599999999999994</v>
      </c>
    </row>
    <row r="5" spans="1:11" x14ac:dyDescent="0.2">
      <c r="A5" s="58" t="s">
        <v>26</v>
      </c>
      <c r="B5" s="58"/>
      <c r="C5" s="58"/>
      <c r="D5" s="19">
        <v>0</v>
      </c>
      <c r="E5" s="19">
        <v>12.299999999999999</v>
      </c>
      <c r="F5" s="19">
        <v>7</v>
      </c>
      <c r="G5" s="19">
        <v>5.6</v>
      </c>
      <c r="H5" s="19">
        <v>6</v>
      </c>
      <c r="I5" s="19">
        <v>9</v>
      </c>
      <c r="J5" s="19">
        <v>6.8</v>
      </c>
      <c r="K5" s="7">
        <f>SUM(E5:J5)</f>
        <v>46.699999999999996</v>
      </c>
    </row>
  </sheetData>
  <mergeCells count="3">
    <mergeCell ref="A3:C3"/>
    <mergeCell ref="A4:C4"/>
    <mergeCell ref="A5:C5"/>
  </mergeCells>
  <phoneticPr fontId="41"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
  <sheetViews>
    <sheetView workbookViewId="0">
      <selection activeCell="J10" sqref="J10"/>
    </sheetView>
  </sheetViews>
  <sheetFormatPr defaultRowHeight="12.75" x14ac:dyDescent="0.2"/>
  <cols>
    <col min="1" max="3" width="9.42578125" customWidth="1"/>
    <col min="4" max="10" width="8.85546875" customWidth="1"/>
    <col min="11" max="11" width="9.42578125" customWidth="1"/>
  </cols>
  <sheetData>
    <row r="1" spans="1:11" ht="15.75" x14ac:dyDescent="0.25">
      <c r="A1" s="8" t="s">
        <v>0</v>
      </c>
      <c r="B1" s="3"/>
      <c r="C1" s="3"/>
      <c r="D1" s="3"/>
      <c r="E1" s="1"/>
      <c r="F1" s="1"/>
      <c r="G1" s="1"/>
      <c r="H1" s="1"/>
      <c r="I1" s="1"/>
      <c r="J1" s="1"/>
      <c r="K1" s="1"/>
    </row>
    <row r="2" spans="1:11" ht="15.75" x14ac:dyDescent="0.25">
      <c r="A2" s="1"/>
    </row>
    <row r="3" spans="1:11" s="2" customFormat="1" x14ac:dyDescent="0.2">
      <c r="A3" s="57"/>
      <c r="B3" s="57"/>
      <c r="C3" s="57"/>
      <c r="D3" s="4" t="s">
        <v>7</v>
      </c>
      <c r="E3" s="5" t="s">
        <v>8</v>
      </c>
      <c r="F3" s="5" t="s">
        <v>9</v>
      </c>
      <c r="G3" s="5" t="s">
        <v>10</v>
      </c>
      <c r="H3" s="5" t="s">
        <v>11</v>
      </c>
      <c r="I3" s="5" t="s">
        <v>12</v>
      </c>
      <c r="J3" s="5" t="s">
        <v>24</v>
      </c>
      <c r="K3" s="6" t="s">
        <v>13</v>
      </c>
    </row>
    <row r="4" spans="1:11" x14ac:dyDescent="0.2">
      <c r="A4" s="58" t="s">
        <v>25</v>
      </c>
      <c r="B4" s="58"/>
      <c r="C4" s="58"/>
      <c r="D4" s="19">
        <v>0</v>
      </c>
      <c r="E4" s="19">
        <v>13.5</v>
      </c>
      <c r="F4" s="19">
        <v>9</v>
      </c>
      <c r="G4" s="19">
        <v>9</v>
      </c>
      <c r="H4" s="19">
        <v>9</v>
      </c>
      <c r="I4" s="19">
        <v>12</v>
      </c>
      <c r="J4" s="19">
        <v>8</v>
      </c>
      <c r="K4" s="7">
        <f>SUM(E4:J4)</f>
        <v>60.5</v>
      </c>
    </row>
    <row r="5" spans="1:11" x14ac:dyDescent="0.2">
      <c r="A5" s="58" t="s">
        <v>26</v>
      </c>
      <c r="B5" s="58"/>
      <c r="C5" s="58"/>
      <c r="D5" s="19">
        <v>0</v>
      </c>
      <c r="E5" s="19">
        <v>9</v>
      </c>
      <c r="F5" s="19">
        <v>6</v>
      </c>
      <c r="G5" s="19">
        <v>6</v>
      </c>
      <c r="H5" s="19">
        <v>6</v>
      </c>
      <c r="I5" s="19">
        <v>12</v>
      </c>
      <c r="J5" s="19">
        <v>8</v>
      </c>
      <c r="K5" s="7">
        <f>SUM(E5:J5)</f>
        <v>47</v>
      </c>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
  <sheetViews>
    <sheetView workbookViewId="0">
      <selection activeCell="K5" sqref="K5"/>
    </sheetView>
  </sheetViews>
  <sheetFormatPr defaultRowHeight="12.75" x14ac:dyDescent="0.2"/>
  <cols>
    <col min="1" max="3" width="9.42578125" customWidth="1"/>
    <col min="4" max="10" width="8.85546875" customWidth="1"/>
    <col min="11" max="11" width="9.42578125" customWidth="1"/>
  </cols>
  <sheetData>
    <row r="1" spans="1:11" ht="15.75" x14ac:dyDescent="0.25">
      <c r="A1" s="8" t="s">
        <v>0</v>
      </c>
      <c r="B1" s="3"/>
      <c r="C1" s="3"/>
      <c r="D1" s="3"/>
      <c r="E1" s="1"/>
      <c r="F1" s="1"/>
      <c r="G1" s="1"/>
      <c r="H1" s="1"/>
      <c r="I1" s="1"/>
      <c r="J1" s="1"/>
      <c r="K1" s="1"/>
    </row>
    <row r="2" spans="1:11" ht="15.75" x14ac:dyDescent="0.25">
      <c r="A2" s="1"/>
    </row>
    <row r="3" spans="1:11" s="2" customFormat="1" x14ac:dyDescent="0.2">
      <c r="A3" s="57"/>
      <c r="B3" s="57"/>
      <c r="C3" s="57"/>
      <c r="D3" s="4" t="s">
        <v>7</v>
      </c>
      <c r="E3" s="5" t="s">
        <v>8</v>
      </c>
      <c r="F3" s="5" t="s">
        <v>9</v>
      </c>
      <c r="G3" s="5" t="s">
        <v>10</v>
      </c>
      <c r="H3" s="5" t="s">
        <v>11</v>
      </c>
      <c r="I3" s="5" t="s">
        <v>12</v>
      </c>
      <c r="J3" s="5" t="s">
        <v>24</v>
      </c>
      <c r="K3" s="6" t="s">
        <v>13</v>
      </c>
    </row>
    <row r="4" spans="1:11" x14ac:dyDescent="0.2">
      <c r="A4" s="58" t="s">
        <v>25</v>
      </c>
      <c r="B4" s="58"/>
      <c r="C4" s="58"/>
      <c r="D4" s="19">
        <v>0</v>
      </c>
      <c r="E4" s="19">
        <v>15</v>
      </c>
      <c r="F4" s="19">
        <v>9</v>
      </c>
      <c r="G4" s="19">
        <v>10</v>
      </c>
      <c r="H4" s="19">
        <v>10</v>
      </c>
      <c r="I4" s="19">
        <v>13.5</v>
      </c>
      <c r="J4" s="19">
        <v>2</v>
      </c>
      <c r="K4" s="7">
        <f>SUM(E4:J4)</f>
        <v>59.5</v>
      </c>
    </row>
    <row r="5" spans="1:11" x14ac:dyDescent="0.2">
      <c r="A5" s="58" t="s">
        <v>26</v>
      </c>
      <c r="B5" s="58"/>
      <c r="C5" s="58"/>
      <c r="D5" s="19">
        <v>0</v>
      </c>
      <c r="E5" s="19">
        <v>15</v>
      </c>
      <c r="F5" s="19">
        <v>10</v>
      </c>
      <c r="G5" s="19">
        <v>10</v>
      </c>
      <c r="H5" s="19">
        <v>8</v>
      </c>
      <c r="I5" s="19">
        <v>15</v>
      </c>
      <c r="J5" s="19">
        <v>2</v>
      </c>
      <c r="K5" s="7">
        <f>SUM(E5:J5)</f>
        <v>60</v>
      </c>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
  <sheetViews>
    <sheetView workbookViewId="0">
      <selection activeCell="K5" sqref="K5"/>
    </sheetView>
  </sheetViews>
  <sheetFormatPr defaultRowHeight="12.75" x14ac:dyDescent="0.2"/>
  <cols>
    <col min="1" max="3" width="9.42578125" customWidth="1"/>
    <col min="4" max="10" width="8.85546875" customWidth="1"/>
    <col min="11" max="11" width="9.42578125" customWidth="1"/>
  </cols>
  <sheetData>
    <row r="1" spans="1:11" ht="15.75" x14ac:dyDescent="0.25">
      <c r="A1" s="8" t="s">
        <v>0</v>
      </c>
      <c r="B1" s="3"/>
      <c r="C1" s="3"/>
      <c r="D1" s="3"/>
      <c r="E1" s="1"/>
      <c r="F1" s="1"/>
      <c r="G1" s="1"/>
      <c r="H1" s="1"/>
      <c r="I1" s="1"/>
      <c r="J1" s="1"/>
      <c r="K1" s="1"/>
    </row>
    <row r="2" spans="1:11" ht="15.75" x14ac:dyDescent="0.25">
      <c r="A2" s="1"/>
    </row>
    <row r="3" spans="1:11" s="2" customFormat="1" x14ac:dyDescent="0.2">
      <c r="A3" s="57"/>
      <c r="B3" s="57"/>
      <c r="C3" s="57"/>
      <c r="D3" s="4" t="s">
        <v>7</v>
      </c>
      <c r="E3" s="5" t="s">
        <v>8</v>
      </c>
      <c r="F3" s="5" t="s">
        <v>9</v>
      </c>
      <c r="G3" s="5" t="s">
        <v>10</v>
      </c>
      <c r="H3" s="5" t="s">
        <v>11</v>
      </c>
      <c r="I3" s="5" t="s">
        <v>12</v>
      </c>
      <c r="J3" s="5" t="s">
        <v>24</v>
      </c>
      <c r="K3" s="6" t="s">
        <v>13</v>
      </c>
    </row>
    <row r="4" spans="1:11" x14ac:dyDescent="0.2">
      <c r="A4" s="58" t="s">
        <v>25</v>
      </c>
      <c r="B4" s="58"/>
      <c r="C4" s="58"/>
      <c r="D4" s="19">
        <v>0</v>
      </c>
      <c r="E4" s="19">
        <v>12</v>
      </c>
      <c r="F4" s="19">
        <v>8</v>
      </c>
      <c r="G4" s="19">
        <v>8</v>
      </c>
      <c r="H4" s="19">
        <v>6</v>
      </c>
      <c r="I4" s="19">
        <v>9</v>
      </c>
      <c r="J4" s="19">
        <v>6</v>
      </c>
      <c r="K4" s="7">
        <f>SUM(E4:J4)</f>
        <v>49</v>
      </c>
    </row>
    <row r="5" spans="1:11" x14ac:dyDescent="0.2">
      <c r="A5" s="58" t="s">
        <v>26</v>
      </c>
      <c r="B5" s="58"/>
      <c r="C5" s="58"/>
      <c r="D5" s="19">
        <v>0</v>
      </c>
      <c r="E5" s="19">
        <v>12</v>
      </c>
      <c r="F5" s="19">
        <v>6</v>
      </c>
      <c r="G5" s="19">
        <v>6</v>
      </c>
      <c r="H5" s="19">
        <v>4</v>
      </c>
      <c r="I5" s="19">
        <v>3</v>
      </c>
      <c r="J5" s="19">
        <v>6</v>
      </c>
      <c r="K5" s="7">
        <f>SUM(E5:J5)</f>
        <v>37</v>
      </c>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K5"/>
  <sheetViews>
    <sheetView workbookViewId="0">
      <selection activeCell="K32" sqref="K32"/>
    </sheetView>
  </sheetViews>
  <sheetFormatPr defaultRowHeight="12.75" x14ac:dyDescent="0.2"/>
  <cols>
    <col min="1" max="3" width="9.42578125" customWidth="1"/>
    <col min="4" max="10" width="8.85546875" customWidth="1"/>
    <col min="11" max="11" width="9.42578125" customWidth="1"/>
  </cols>
  <sheetData>
    <row r="1" spans="1:11" ht="15.75" x14ac:dyDescent="0.25">
      <c r="A1" s="8" t="s">
        <v>0</v>
      </c>
      <c r="B1" s="3"/>
      <c r="C1" s="3"/>
      <c r="D1" s="3"/>
      <c r="E1" s="1"/>
      <c r="F1" s="1"/>
      <c r="G1" s="1"/>
      <c r="H1" s="1"/>
      <c r="I1" s="1"/>
      <c r="J1" s="1"/>
      <c r="K1" s="1"/>
    </row>
    <row r="2" spans="1:11" ht="15.75" x14ac:dyDescent="0.25">
      <c r="A2" s="1"/>
    </row>
    <row r="3" spans="1:11" s="2" customFormat="1" x14ac:dyDescent="0.2">
      <c r="A3" s="57"/>
      <c r="B3" s="57"/>
      <c r="C3" s="57"/>
      <c r="D3" s="4" t="s">
        <v>7</v>
      </c>
      <c r="E3" s="5" t="s">
        <v>8</v>
      </c>
      <c r="F3" s="5" t="s">
        <v>9</v>
      </c>
      <c r="G3" s="5" t="s">
        <v>10</v>
      </c>
      <c r="H3" s="5" t="s">
        <v>11</v>
      </c>
      <c r="I3" s="5" t="s">
        <v>12</v>
      </c>
      <c r="J3" s="5" t="s">
        <v>24</v>
      </c>
      <c r="K3" s="6" t="s">
        <v>13</v>
      </c>
    </row>
    <row r="4" spans="1:11" x14ac:dyDescent="0.2">
      <c r="A4" s="58" t="s">
        <v>25</v>
      </c>
      <c r="B4" s="58"/>
      <c r="C4" s="58"/>
      <c r="D4" s="19">
        <v>24</v>
      </c>
      <c r="E4" s="19">
        <v>12</v>
      </c>
      <c r="F4" s="19">
        <v>8</v>
      </c>
      <c r="G4" s="19">
        <v>8</v>
      </c>
      <c r="H4" s="19">
        <v>8</v>
      </c>
      <c r="I4" s="19">
        <v>9</v>
      </c>
      <c r="J4" s="19">
        <v>7</v>
      </c>
      <c r="K4" s="7">
        <f>SUM(E4:J4)</f>
        <v>52</v>
      </c>
    </row>
    <row r="5" spans="1:11" x14ac:dyDescent="0.2">
      <c r="A5" s="58" t="s">
        <v>26</v>
      </c>
      <c r="B5" s="58"/>
      <c r="C5" s="58"/>
      <c r="D5" s="19">
        <v>6</v>
      </c>
      <c r="E5" s="19">
        <v>12</v>
      </c>
      <c r="F5" s="19">
        <v>8</v>
      </c>
      <c r="G5" s="19">
        <v>8</v>
      </c>
      <c r="H5" s="19">
        <v>4</v>
      </c>
      <c r="I5" s="19">
        <v>9</v>
      </c>
      <c r="J5" s="19">
        <v>7</v>
      </c>
      <c r="K5" s="7">
        <f>SUM(E5:J5)</f>
        <v>48</v>
      </c>
    </row>
  </sheetData>
  <mergeCells count="3">
    <mergeCell ref="A3:C3"/>
    <mergeCell ref="A4:C4"/>
    <mergeCell ref="A5: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8"/>
  <sheetViews>
    <sheetView workbookViewId="0">
      <selection activeCell="A13" sqref="A13"/>
    </sheetView>
  </sheetViews>
  <sheetFormatPr defaultRowHeight="15" x14ac:dyDescent="0.2"/>
  <cols>
    <col min="1" max="1" width="33" style="12" customWidth="1"/>
    <col min="2" max="7" width="7.7109375" style="12" customWidth="1"/>
    <col min="8" max="9" width="7.5703125" style="12" customWidth="1"/>
    <col min="10" max="12" width="7.7109375" style="12" customWidth="1"/>
    <col min="13" max="16384" width="9.140625" style="12"/>
  </cols>
  <sheetData>
    <row r="1" spans="1:15" ht="15.75" x14ac:dyDescent="0.25">
      <c r="A1" s="9" t="s">
        <v>14</v>
      </c>
      <c r="B1" s="10"/>
      <c r="C1" s="9"/>
      <c r="D1" s="9"/>
      <c r="E1" s="9"/>
      <c r="F1" s="9"/>
      <c r="G1" s="9"/>
      <c r="H1" s="9"/>
      <c r="I1" s="11"/>
      <c r="J1" s="11"/>
    </row>
    <row r="2" spans="1:15" ht="6" customHeight="1" x14ac:dyDescent="0.25">
      <c r="A2" s="9"/>
      <c r="B2" s="10"/>
      <c r="C2" s="9"/>
      <c r="D2" s="9"/>
      <c r="E2" s="9"/>
      <c r="F2" s="9"/>
      <c r="G2" s="9"/>
      <c r="H2" s="9"/>
      <c r="I2" s="11"/>
      <c r="J2" s="11"/>
    </row>
    <row r="3" spans="1:15" ht="15.75" x14ac:dyDescent="0.25">
      <c r="A3" s="60" t="s">
        <v>27</v>
      </c>
      <c r="B3" s="60"/>
      <c r="C3" s="60"/>
      <c r="D3" s="60"/>
      <c r="E3" s="60"/>
      <c r="F3" s="60"/>
      <c r="G3" s="60"/>
      <c r="H3" s="60"/>
      <c r="I3" s="11"/>
      <c r="J3" s="11"/>
    </row>
    <row r="4" spans="1:15" x14ac:dyDescent="0.2">
      <c r="A4" s="10"/>
      <c r="B4" s="10"/>
      <c r="C4" s="10"/>
      <c r="D4" s="10"/>
      <c r="E4" s="10"/>
      <c r="F4" s="10"/>
      <c r="G4" s="10"/>
      <c r="H4" s="10"/>
    </row>
    <row r="5" spans="1:15" ht="15.75" x14ac:dyDescent="0.25">
      <c r="G5" s="59" t="s">
        <v>20</v>
      </c>
      <c r="H5" s="59"/>
      <c r="I5" s="11"/>
      <c r="J5" s="11"/>
      <c r="K5" s="59" t="s">
        <v>21</v>
      </c>
      <c r="L5" s="59"/>
      <c r="M5" s="11"/>
      <c r="N5" s="59" t="s">
        <v>22</v>
      </c>
      <c r="O5" s="59"/>
    </row>
    <row r="6" spans="1:15" s="16" customFormat="1" ht="135" customHeight="1" x14ac:dyDescent="0.2">
      <c r="A6" s="13"/>
      <c r="B6" s="14" t="s">
        <v>2</v>
      </c>
      <c r="C6" s="14" t="s">
        <v>3</v>
      </c>
      <c r="D6" s="14" t="s">
        <v>4</v>
      </c>
      <c r="E6" s="14" t="s">
        <v>5</v>
      </c>
      <c r="F6" s="14" t="s">
        <v>6</v>
      </c>
      <c r="G6" s="14" t="s">
        <v>15</v>
      </c>
      <c r="H6" s="18" t="s">
        <v>16</v>
      </c>
      <c r="J6" s="15" t="str">
        <f>F6</f>
        <v>Evaluator 5</v>
      </c>
      <c r="K6" s="14" t="s">
        <v>18</v>
      </c>
      <c r="L6" s="18" t="s">
        <v>17</v>
      </c>
      <c r="N6" s="14" t="s">
        <v>1</v>
      </c>
      <c r="O6" s="18" t="s">
        <v>19</v>
      </c>
    </row>
    <row r="7" spans="1:15" s="20" customFormat="1" ht="16.5" customHeight="1" x14ac:dyDescent="0.2">
      <c r="A7" s="21" t="str">
        <f>'Evaluator 5'!A4:D4</f>
        <v>Austral Education Group</v>
      </c>
      <c r="B7" s="22">
        <f>'Evaluator 1'!K4</f>
        <v>45.599999999999994</v>
      </c>
      <c r="C7" s="22">
        <f>'Evaluator 2'!K4</f>
        <v>60.5</v>
      </c>
      <c r="D7" s="22">
        <f>'Evaluator 3'!K4</f>
        <v>59.5</v>
      </c>
      <c r="E7" s="22">
        <f>'Evaluator 4'!K4</f>
        <v>49</v>
      </c>
      <c r="F7" s="23">
        <f>'Evaluator 5'!K4</f>
        <v>52</v>
      </c>
      <c r="G7" s="22">
        <f>AVERAGE(B7:F7)</f>
        <v>53.320000000000007</v>
      </c>
      <c r="H7" s="33">
        <f>RANK(G7,$G$7:$G$8,0)</f>
        <v>1</v>
      </c>
      <c r="I7" s="34"/>
      <c r="J7" s="24">
        <f>'Evaluator 5'!D4</f>
        <v>24</v>
      </c>
      <c r="K7" s="22">
        <f>AVERAGE(J7)</f>
        <v>24</v>
      </c>
      <c r="L7" s="33">
        <f>RANK(K7,$K$7:$K$8,0)</f>
        <v>1</v>
      </c>
      <c r="M7" s="34"/>
      <c r="N7" s="25">
        <f>G7+K7</f>
        <v>77.320000000000007</v>
      </c>
      <c r="O7" s="33">
        <f>RANK(N7,$N$7:$N$8,0)</f>
        <v>1</v>
      </c>
    </row>
    <row r="8" spans="1:15" s="30" customFormat="1" ht="16.5" customHeight="1" x14ac:dyDescent="0.2">
      <c r="A8" s="26" t="str">
        <f>'Evaluator 5'!A5:D5</f>
        <v>Southbridge Access</v>
      </c>
      <c r="B8" s="27">
        <f>'Evaluator 1'!K5</f>
        <v>46.699999999999996</v>
      </c>
      <c r="C8" s="27">
        <f>'Evaluator 2'!K5</f>
        <v>47</v>
      </c>
      <c r="D8" s="27">
        <f>'Evaluator 3'!K5</f>
        <v>60</v>
      </c>
      <c r="E8" s="27">
        <f>'Evaluator 4'!K5</f>
        <v>37</v>
      </c>
      <c r="F8" s="28">
        <f>'Evaluator 5'!K5</f>
        <v>48</v>
      </c>
      <c r="G8" s="27">
        <f>AVERAGE(B8:F8)</f>
        <v>47.739999999999995</v>
      </c>
      <c r="H8" s="29">
        <f>RANK(G8,$G$7:$G$8,0)</f>
        <v>2</v>
      </c>
      <c r="J8" s="31">
        <f>'Evaluator 5'!D5</f>
        <v>6</v>
      </c>
      <c r="K8" s="27">
        <f t="shared" ref="K8" si="0">AVERAGE(J8)</f>
        <v>6</v>
      </c>
      <c r="L8" s="29">
        <f>RANK(K8,$K$7:$K$8,0)</f>
        <v>2</v>
      </c>
      <c r="N8" s="32">
        <f t="shared" ref="N8" si="1">G8+K8</f>
        <v>53.739999999999995</v>
      </c>
      <c r="O8" s="29">
        <f>RANK(N8,$N$7:$N$8,0)</f>
        <v>2</v>
      </c>
    </row>
    <row r="9" spans="1:15" s="30" customFormat="1" x14ac:dyDescent="0.2"/>
    <row r="10" spans="1:15" s="30" customFormat="1" x14ac:dyDescent="0.2"/>
    <row r="27" spans="1:1" x14ac:dyDescent="0.2">
      <c r="A27" s="17" t="s">
        <v>23</v>
      </c>
    </row>
    <row r="28" spans="1:1" x14ac:dyDescent="0.2">
      <c r="A28" s="17"/>
    </row>
  </sheetData>
  <mergeCells count="4">
    <mergeCell ref="N5:O5"/>
    <mergeCell ref="G5:H5"/>
    <mergeCell ref="K5:L5"/>
    <mergeCell ref="A3:H3"/>
  </mergeCells>
  <phoneticPr fontId="41" type="noConversion"/>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EC12D-4ADA-4773-B73B-962182CC3136}">
  <dimension ref="A1:V47"/>
  <sheetViews>
    <sheetView tabSelected="1" workbookViewId="0">
      <selection activeCell="B14" sqref="B14:D14"/>
    </sheetView>
  </sheetViews>
  <sheetFormatPr defaultRowHeight="12.75" x14ac:dyDescent="0.2"/>
  <cols>
    <col min="1" max="1" width="20.7109375" style="36" customWidth="1"/>
    <col min="2" max="22" width="9.5703125" style="36" customWidth="1"/>
    <col min="23" max="16384" width="9.140625" style="36"/>
  </cols>
  <sheetData>
    <row r="1" spans="1:22" ht="15.75" x14ac:dyDescent="0.25">
      <c r="A1" s="77" t="s">
        <v>28</v>
      </c>
      <c r="B1" s="77"/>
      <c r="C1" s="77"/>
      <c r="D1" s="77"/>
      <c r="E1" s="77"/>
      <c r="F1" s="77"/>
      <c r="G1" s="77"/>
      <c r="H1" s="77"/>
      <c r="I1" s="77"/>
      <c r="J1" s="35"/>
    </row>
    <row r="2" spans="1:22" ht="15.75" x14ac:dyDescent="0.25">
      <c r="A2" s="78" t="s">
        <v>27</v>
      </c>
      <c r="B2" s="78"/>
      <c r="C2" s="78"/>
      <c r="D2" s="78"/>
      <c r="E2" s="78"/>
      <c r="F2" s="78"/>
      <c r="G2" s="78"/>
      <c r="H2" s="78"/>
      <c r="I2" s="78"/>
      <c r="J2" s="37"/>
    </row>
    <row r="3" spans="1:22" x14ac:dyDescent="0.2">
      <c r="A3" s="38" t="s">
        <v>29</v>
      </c>
      <c r="B3" s="79"/>
      <c r="C3" s="79"/>
      <c r="D3" s="79"/>
    </row>
    <row r="4" spans="1:22" ht="15" customHeight="1" x14ac:dyDescent="0.2">
      <c r="A4" s="38" t="s">
        <v>30</v>
      </c>
      <c r="B4" s="80">
        <v>45335</v>
      </c>
      <c r="C4" s="80"/>
      <c r="D4" s="80"/>
      <c r="E4" s="39"/>
    </row>
    <row r="5" spans="1:22" ht="15" x14ac:dyDescent="0.25">
      <c r="A5" s="81" t="s">
        <v>31</v>
      </c>
      <c r="B5" s="81"/>
      <c r="C5" s="40"/>
      <c r="D5" s="40"/>
      <c r="E5" s="40"/>
      <c r="F5" s="40"/>
      <c r="G5" s="40"/>
    </row>
    <row r="6" spans="1:22" ht="13.5" thickBot="1" x14ac:dyDescent="0.25">
      <c r="A6" s="41"/>
      <c r="B6" s="82" t="s">
        <v>32</v>
      </c>
      <c r="C6" s="82"/>
      <c r="D6" s="82"/>
      <c r="E6" s="82"/>
      <c r="F6" s="82"/>
      <c r="G6" s="82"/>
      <c r="H6" s="82"/>
      <c r="I6" s="82"/>
    </row>
    <row r="7" spans="1:22" ht="15" x14ac:dyDescent="0.25">
      <c r="B7" s="42"/>
    </row>
    <row r="8" spans="1:22" ht="15" x14ac:dyDescent="0.25">
      <c r="B8" s="42"/>
    </row>
    <row r="9" spans="1:22" ht="15" x14ac:dyDescent="0.25">
      <c r="B9" s="42"/>
    </row>
    <row r="10" spans="1:22" ht="15" customHeight="1" x14ac:dyDescent="0.2"/>
    <row r="11" spans="1:22" ht="13.5" thickBot="1" x14ac:dyDescent="0.25"/>
    <row r="12" spans="1:22" s="43" customFormat="1" ht="13.5" thickBot="1" x14ac:dyDescent="0.25">
      <c r="B12" s="70" t="s">
        <v>33</v>
      </c>
      <c r="C12" s="71"/>
      <c r="D12" s="72"/>
      <c r="E12" s="70" t="s">
        <v>34</v>
      </c>
      <c r="F12" s="71"/>
      <c r="G12" s="72"/>
      <c r="H12" s="70" t="s">
        <v>35</v>
      </c>
      <c r="I12" s="71"/>
      <c r="J12" s="72"/>
      <c r="K12" s="70" t="s">
        <v>36</v>
      </c>
      <c r="L12" s="71"/>
      <c r="M12" s="72"/>
      <c r="N12" s="70" t="s">
        <v>37</v>
      </c>
      <c r="O12" s="71"/>
      <c r="P12" s="72"/>
      <c r="Q12" s="70" t="s">
        <v>38</v>
      </c>
      <c r="R12" s="71"/>
      <c r="S12" s="72"/>
      <c r="T12" s="70" t="s">
        <v>39</v>
      </c>
      <c r="U12" s="71"/>
      <c r="V12" s="72"/>
    </row>
    <row r="13" spans="1:22" s="43" customFormat="1" ht="112.5" customHeight="1" x14ac:dyDescent="0.2">
      <c r="B13" s="73" t="s">
        <v>49</v>
      </c>
      <c r="C13" s="74"/>
      <c r="D13" s="75"/>
      <c r="E13" s="76" t="s">
        <v>40</v>
      </c>
      <c r="F13" s="74"/>
      <c r="G13" s="75"/>
      <c r="H13" s="76" t="s">
        <v>41</v>
      </c>
      <c r="I13" s="74"/>
      <c r="J13" s="75"/>
      <c r="K13" s="76" t="s">
        <v>42</v>
      </c>
      <c r="L13" s="74"/>
      <c r="M13" s="75"/>
      <c r="N13" s="76" t="s">
        <v>43</v>
      </c>
      <c r="O13" s="74"/>
      <c r="P13" s="75"/>
      <c r="Q13" s="76" t="s">
        <v>44</v>
      </c>
      <c r="R13" s="74"/>
      <c r="S13" s="75"/>
      <c r="T13" s="76" t="s">
        <v>45</v>
      </c>
      <c r="U13" s="74"/>
      <c r="V13" s="75"/>
    </row>
    <row r="14" spans="1:22" s="45" customFormat="1" ht="11.25" x14ac:dyDescent="0.2">
      <c r="A14" s="44"/>
      <c r="B14" s="64" t="s">
        <v>46</v>
      </c>
      <c r="C14" s="65"/>
      <c r="D14" s="66"/>
      <c r="E14" s="64" t="s">
        <v>46</v>
      </c>
      <c r="F14" s="65"/>
      <c r="G14" s="66"/>
      <c r="H14" s="64" t="s">
        <v>46</v>
      </c>
      <c r="I14" s="65"/>
      <c r="J14" s="66"/>
      <c r="K14" s="64" t="s">
        <v>46</v>
      </c>
      <c r="L14" s="65"/>
      <c r="M14" s="66"/>
      <c r="N14" s="64" t="s">
        <v>46</v>
      </c>
      <c r="O14" s="65"/>
      <c r="P14" s="66"/>
      <c r="Q14" s="64" t="s">
        <v>46</v>
      </c>
      <c r="R14" s="65"/>
      <c r="S14" s="66"/>
      <c r="T14" s="64" t="s">
        <v>46</v>
      </c>
      <c r="U14" s="65"/>
      <c r="V14" s="66"/>
    </row>
    <row r="15" spans="1:22" s="45" customFormat="1" x14ac:dyDescent="0.2">
      <c r="A15" s="46" t="s">
        <v>25</v>
      </c>
      <c r="B15" s="67"/>
      <c r="C15" s="68"/>
      <c r="D15" s="69"/>
      <c r="E15" s="67"/>
      <c r="F15" s="68"/>
      <c r="G15" s="69"/>
      <c r="H15" s="67"/>
      <c r="I15" s="68"/>
      <c r="J15" s="69"/>
      <c r="K15" s="67"/>
      <c r="L15" s="68"/>
      <c r="M15" s="69"/>
      <c r="N15" s="67"/>
      <c r="O15" s="68"/>
      <c r="P15" s="69"/>
      <c r="Q15" s="67"/>
      <c r="R15" s="68"/>
      <c r="S15" s="69"/>
      <c r="T15" s="67"/>
      <c r="U15" s="68"/>
      <c r="V15" s="69"/>
    </row>
    <row r="16" spans="1:22" s="45" customFormat="1" x14ac:dyDescent="0.2">
      <c r="A16" s="47" t="s">
        <v>26</v>
      </c>
      <c r="B16" s="61"/>
      <c r="C16" s="62"/>
      <c r="D16" s="63"/>
      <c r="E16" s="61"/>
      <c r="F16" s="62"/>
      <c r="G16" s="63"/>
      <c r="H16" s="61"/>
      <c r="I16" s="62"/>
      <c r="J16" s="63"/>
      <c r="K16" s="61"/>
      <c r="L16" s="62"/>
      <c r="M16" s="63"/>
      <c r="N16" s="61"/>
      <c r="O16" s="62"/>
      <c r="P16" s="63"/>
      <c r="Q16" s="61"/>
      <c r="R16" s="62"/>
      <c r="S16" s="63"/>
      <c r="T16" s="61"/>
      <c r="U16" s="62"/>
      <c r="V16" s="63"/>
    </row>
    <row r="17" spans="1:22" s="49" customFormat="1" ht="7.5" customHeight="1" x14ac:dyDescent="0.2">
      <c r="A17" s="48"/>
      <c r="B17" s="48"/>
      <c r="C17" s="48"/>
      <c r="D17" s="48"/>
      <c r="E17" s="48"/>
      <c r="F17" s="48"/>
      <c r="G17" s="48"/>
      <c r="H17" s="48"/>
      <c r="I17" s="48"/>
      <c r="J17" s="48"/>
      <c r="K17" s="48"/>
      <c r="L17" s="48"/>
      <c r="M17" s="48"/>
      <c r="N17" s="48"/>
      <c r="O17" s="48"/>
      <c r="P17" s="48"/>
      <c r="Q17" s="48"/>
      <c r="R17" s="48"/>
      <c r="S17" s="48"/>
      <c r="T17" s="48"/>
      <c r="U17" s="48"/>
      <c r="V17" s="48"/>
    </row>
    <row r="18" spans="1:22" s="50" customFormat="1" ht="6.75" customHeight="1" x14ac:dyDescent="0.2"/>
    <row r="20" spans="1:22" x14ac:dyDescent="0.2">
      <c r="A20" s="51"/>
      <c r="G20" s="52"/>
      <c r="H20" s="52"/>
    </row>
    <row r="21" spans="1:22" x14ac:dyDescent="0.2">
      <c r="A21" s="53" t="s">
        <v>47</v>
      </c>
      <c r="G21" s="52"/>
      <c r="H21" s="52"/>
      <c r="I21" s="52"/>
      <c r="J21" s="52"/>
    </row>
    <row r="22" spans="1:22" x14ac:dyDescent="0.2">
      <c r="A22" s="54"/>
      <c r="B22" s="54"/>
      <c r="C22" s="54"/>
      <c r="G22" s="52"/>
      <c r="H22" s="52"/>
      <c r="I22" s="52"/>
      <c r="J22" s="52"/>
    </row>
    <row r="23" spans="1:22" x14ac:dyDescent="0.2">
      <c r="A23" s="54"/>
      <c r="B23" s="54"/>
      <c r="C23" s="54"/>
      <c r="G23" s="52"/>
      <c r="H23" s="52"/>
      <c r="I23" s="52"/>
      <c r="J23" s="52"/>
    </row>
    <row r="24" spans="1:22" x14ac:dyDescent="0.2">
      <c r="A24" s="54"/>
      <c r="B24" s="54"/>
      <c r="C24" s="54"/>
      <c r="G24" s="52"/>
      <c r="H24" s="52"/>
      <c r="I24" s="52"/>
      <c r="J24" s="52"/>
    </row>
    <row r="25" spans="1:22" x14ac:dyDescent="0.2">
      <c r="A25" s="54"/>
      <c r="B25" s="54"/>
      <c r="C25" s="54"/>
      <c r="G25" s="52"/>
      <c r="H25" s="52"/>
      <c r="I25" s="52"/>
      <c r="J25" s="52"/>
    </row>
    <row r="26" spans="1:22" x14ac:dyDescent="0.2">
      <c r="A26" s="54"/>
      <c r="B26" s="55"/>
      <c r="C26" s="54"/>
      <c r="G26" s="52"/>
      <c r="H26" s="52"/>
      <c r="I26" s="52"/>
      <c r="J26" s="52"/>
    </row>
    <row r="27" spans="1:22" x14ac:dyDescent="0.2">
      <c r="A27" s="54"/>
      <c r="B27" s="54"/>
      <c r="C27" s="54"/>
      <c r="G27" s="52"/>
      <c r="H27" s="52"/>
      <c r="I27" s="52"/>
      <c r="J27" s="52"/>
    </row>
    <row r="28" spans="1:22" x14ac:dyDescent="0.2">
      <c r="A28" s="54"/>
      <c r="B28" s="54"/>
      <c r="C28" s="54"/>
      <c r="G28" s="52"/>
      <c r="H28" s="52"/>
      <c r="I28" s="52"/>
      <c r="J28" s="52"/>
    </row>
    <row r="29" spans="1:22" x14ac:dyDescent="0.2">
      <c r="I29" s="52"/>
      <c r="J29" s="52"/>
      <c r="K29" s="52"/>
      <c r="L29" s="52"/>
    </row>
    <row r="30" spans="1:22" x14ac:dyDescent="0.2">
      <c r="I30" s="52"/>
      <c r="J30" s="52"/>
      <c r="K30" s="52"/>
      <c r="L30" s="52"/>
      <c r="M30" s="52"/>
    </row>
    <row r="31" spans="1:22" x14ac:dyDescent="0.2">
      <c r="L31" s="52"/>
      <c r="M31" s="52"/>
    </row>
    <row r="32" spans="1:22" x14ac:dyDescent="0.2">
      <c r="L32" s="52"/>
      <c r="M32" s="52"/>
    </row>
    <row r="33" spans="1:13" x14ac:dyDescent="0.2">
      <c r="L33" s="52"/>
      <c r="M33" s="52"/>
    </row>
    <row r="34" spans="1:13" x14ac:dyDescent="0.2">
      <c r="L34" s="52"/>
      <c r="M34" s="52"/>
    </row>
    <row r="47" spans="1:13" x14ac:dyDescent="0.2">
      <c r="A47" s="56" t="s">
        <v>48</v>
      </c>
    </row>
  </sheetData>
  <mergeCells count="41">
    <mergeCell ref="B6:I6"/>
    <mergeCell ref="A1:I1"/>
    <mergeCell ref="A2:I2"/>
    <mergeCell ref="B3:D3"/>
    <mergeCell ref="B4:D4"/>
    <mergeCell ref="A5:B5"/>
    <mergeCell ref="T12:V12"/>
    <mergeCell ref="B13:D13"/>
    <mergeCell ref="E13:G13"/>
    <mergeCell ref="H13:J13"/>
    <mergeCell ref="K13:M13"/>
    <mergeCell ref="N13:P13"/>
    <mergeCell ref="Q13:S13"/>
    <mergeCell ref="T13:V13"/>
    <mergeCell ref="B12:D12"/>
    <mergeCell ref="E12:G12"/>
    <mergeCell ref="H12:J12"/>
    <mergeCell ref="K12:M12"/>
    <mergeCell ref="N12:P12"/>
    <mergeCell ref="Q12:S12"/>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T16:V16"/>
    <mergeCell ref="B16:D16"/>
    <mergeCell ref="E16:G16"/>
    <mergeCell ref="H16:J16"/>
    <mergeCell ref="K16:M16"/>
    <mergeCell ref="N16:P16"/>
    <mergeCell ref="Q16:S16"/>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2024-08-07T15:42:27Z</dcterms:modified>
</cp:coreProperties>
</file>