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T:\PURCHASING_New\03_Active Procurement\FY2024\Formal Solicitation.24\RFQ730-24021 A&amp;E New Dining Commons - ERIC SHEN\Evaluations\"/>
    </mc:Choice>
  </mc:AlternateContent>
  <xr:revisionPtr revIDLastSave="0" documentId="13_ncr:1_{78C65944-E10F-4B4F-A538-29B8DC782228}" xr6:coauthVersionLast="47" xr6:coauthVersionMax="47" xr10:uidLastSave="{00000000-0000-0000-0000-000000000000}"/>
  <bookViews>
    <workbookView xWindow="28680" yWindow="-120" windowWidth="29040" windowHeight="15840" tabRatio="698" activeTab="7" xr2:uid="{00000000-000D-0000-FFFF-FFFF00000000}"/>
  </bookViews>
  <sheets>
    <sheet name="1" sheetId="2" r:id="rId1"/>
    <sheet name="2" sheetId="3" r:id="rId2"/>
    <sheet name="3" sheetId="5" r:id="rId3"/>
    <sheet name="4" sheetId="9" r:id="rId4"/>
    <sheet name="5" sheetId="10" r:id="rId5"/>
    <sheet name="6" sheetId="19" r:id="rId6"/>
    <sheet name="HUB" sheetId="18" r:id="rId7"/>
    <sheet name="Summary" sheetId="1" r:id="rId8"/>
    <sheet name="Evaluation" sheetId="20"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I13" i="18"/>
  <c r="I12" i="18"/>
  <c r="I11" i="18"/>
  <c r="I10" i="18"/>
  <c r="I9" i="18"/>
  <c r="I8" i="18"/>
  <c r="I7" i="18"/>
  <c r="I6" i="18"/>
  <c r="I5" i="18"/>
  <c r="I4" i="18"/>
  <c r="I13" i="19"/>
  <c r="G16" i="1" s="1"/>
  <c r="I12" i="19"/>
  <c r="G15" i="1" s="1"/>
  <c r="I11" i="19"/>
  <c r="G14" i="1" s="1"/>
  <c r="I10" i="19"/>
  <c r="G13" i="1" s="1"/>
  <c r="I9" i="19"/>
  <c r="G12" i="1" s="1"/>
  <c r="I8" i="19"/>
  <c r="G11" i="1" s="1"/>
  <c r="I7" i="19"/>
  <c r="G10" i="1" s="1"/>
  <c r="I6" i="19"/>
  <c r="G9" i="1" s="1"/>
  <c r="I5" i="19"/>
  <c r="G8" i="1" s="1"/>
  <c r="I4" i="19"/>
  <c r="G7" i="1" s="1"/>
  <c r="I13" i="10"/>
  <c r="I12" i="10"/>
  <c r="I11" i="10"/>
  <c r="I10" i="10"/>
  <c r="I9" i="10"/>
  <c r="I8" i="10"/>
  <c r="I7" i="10"/>
  <c r="I6" i="10"/>
  <c r="I5" i="10"/>
  <c r="I4" i="10"/>
  <c r="F7" i="1" s="1"/>
  <c r="I13" i="9"/>
  <c r="I12" i="9"/>
  <c r="I11" i="9"/>
  <c r="I10" i="9"/>
  <c r="I9" i="9"/>
  <c r="I8" i="9"/>
  <c r="I7" i="9"/>
  <c r="I6" i="9"/>
  <c r="I5" i="9"/>
  <c r="I4" i="9"/>
  <c r="I13" i="5"/>
  <c r="I12" i="5"/>
  <c r="I11" i="5"/>
  <c r="I10" i="5"/>
  <c r="I9" i="5"/>
  <c r="I8" i="5"/>
  <c r="I7" i="5"/>
  <c r="I6" i="5"/>
  <c r="I5" i="5"/>
  <c r="I4" i="5"/>
  <c r="I13" i="3"/>
  <c r="I12" i="3"/>
  <c r="I11" i="3"/>
  <c r="I10" i="3"/>
  <c r="I9" i="3"/>
  <c r="I8" i="3"/>
  <c r="I7" i="3"/>
  <c r="I6" i="3"/>
  <c r="I5" i="3"/>
  <c r="I4" i="3"/>
  <c r="L8" i="1" l="1"/>
  <c r="S8" i="1" s="1"/>
  <c r="L9" i="1"/>
  <c r="S9" i="1" s="1"/>
  <c r="L10" i="1"/>
  <c r="S10" i="1" s="1"/>
  <c r="L11" i="1"/>
  <c r="S11" i="1" s="1"/>
  <c r="L12" i="1"/>
  <c r="S12" i="1" s="1"/>
  <c r="L13" i="1"/>
  <c r="S13" i="1" s="1"/>
  <c r="L14" i="1"/>
  <c r="S14" i="1" s="1"/>
  <c r="L15" i="1"/>
  <c r="S15" i="1" s="1"/>
  <c r="L16" i="1"/>
  <c r="S16" i="1" s="1"/>
  <c r="L7" i="1"/>
  <c r="S7" i="1" l="1"/>
  <c r="I13" i="2" l="1"/>
  <c r="I12" i="2"/>
  <c r="I11" i="2"/>
  <c r="I10" i="2"/>
  <c r="I9" i="2"/>
  <c r="I8" i="2"/>
  <c r="I7" i="2"/>
  <c r="I6" i="2"/>
  <c r="I5" i="2"/>
  <c r="I4" i="2"/>
  <c r="C7" i="1" l="1"/>
  <c r="D7" i="1"/>
  <c r="C8" i="1" l="1"/>
  <c r="D8" i="1"/>
  <c r="E8" i="1"/>
  <c r="F8" i="1"/>
  <c r="C9" i="1"/>
  <c r="D9" i="1"/>
  <c r="E9" i="1"/>
  <c r="F9" i="1"/>
  <c r="C10" i="1"/>
  <c r="D10" i="1"/>
  <c r="E10" i="1"/>
  <c r="F10" i="1"/>
  <c r="C11" i="1"/>
  <c r="D11" i="1"/>
  <c r="E11" i="1"/>
  <c r="F11" i="1"/>
  <c r="C12" i="1"/>
  <c r="D12" i="1"/>
  <c r="E12" i="1"/>
  <c r="F12" i="1"/>
  <c r="C13" i="1"/>
  <c r="D13" i="1"/>
  <c r="E13" i="1"/>
  <c r="F13" i="1"/>
  <c r="C14" i="1"/>
  <c r="D14" i="1"/>
  <c r="E14" i="1"/>
  <c r="F14" i="1"/>
  <c r="C15" i="1"/>
  <c r="D15" i="1"/>
  <c r="E15" i="1"/>
  <c r="F15" i="1"/>
  <c r="C16" i="1"/>
  <c r="D16" i="1"/>
  <c r="E16" i="1"/>
  <c r="F16" i="1"/>
  <c r="E7" i="1"/>
  <c r="A8" i="1" l="1"/>
  <c r="A9" i="1"/>
  <c r="A10" i="1"/>
  <c r="A11" i="1"/>
  <c r="A12" i="1"/>
  <c r="A13" i="1"/>
  <c r="A14" i="1"/>
  <c r="A15" i="1"/>
  <c r="A16" i="1"/>
  <c r="B8" i="1"/>
  <c r="B9" i="1"/>
  <c r="B10" i="1"/>
  <c r="B11" i="1"/>
  <c r="B12" i="1"/>
  <c r="B13" i="1"/>
  <c r="B14" i="1"/>
  <c r="B15" i="1"/>
  <c r="B16" i="1"/>
  <c r="B7" i="1"/>
  <c r="I8" i="1" l="1"/>
  <c r="H8" i="1"/>
  <c r="I15" i="1"/>
  <c r="H15" i="1"/>
  <c r="H14" i="1"/>
  <c r="I14" i="1"/>
  <c r="H13" i="1"/>
  <c r="I13" i="1"/>
  <c r="I16" i="1"/>
  <c r="H16" i="1"/>
  <c r="I12" i="1"/>
  <c r="H12" i="1"/>
  <c r="I11" i="1"/>
  <c r="H11" i="1"/>
  <c r="I10" i="1"/>
  <c r="H10" i="1"/>
  <c r="I7" i="1"/>
  <c r="H7" i="1"/>
  <c r="I9" i="1"/>
  <c r="H9" i="1"/>
  <c r="N7" i="1"/>
  <c r="N15" i="1"/>
  <c r="P14" i="1"/>
  <c r="R10" i="1"/>
  <c r="N9" i="1"/>
  <c r="N8" i="1"/>
  <c r="N11" i="1"/>
  <c r="P13" i="1"/>
  <c r="Q12" i="1"/>
  <c r="O7" i="1"/>
  <c r="N10" i="1"/>
  <c r="P10" i="1"/>
  <c r="N16" i="1"/>
  <c r="J10" i="1" l="1"/>
  <c r="J13" i="1"/>
  <c r="J12" i="1"/>
  <c r="J11" i="1"/>
  <c r="J14" i="1"/>
  <c r="J9" i="1"/>
  <c r="J15" i="1"/>
  <c r="J7" i="1"/>
  <c r="J16" i="1"/>
  <c r="J8" i="1"/>
  <c r="O14" i="1"/>
  <c r="R12" i="1"/>
  <c r="N12" i="1"/>
  <c r="P12" i="1"/>
  <c r="O12" i="1"/>
  <c r="R14" i="1"/>
  <c r="R9" i="1"/>
  <c r="O8" i="1"/>
  <c r="Q14" i="1"/>
  <c r="Q10" i="1"/>
  <c r="O10" i="1"/>
  <c r="Q9" i="1"/>
  <c r="P9" i="1"/>
  <c r="O9" i="1"/>
  <c r="O13" i="1"/>
  <c r="Q8" i="1"/>
  <c r="R13" i="1"/>
  <c r="N14" i="1"/>
  <c r="R16" i="1"/>
  <c r="Q16" i="1"/>
  <c r="O16" i="1"/>
  <c r="P16" i="1"/>
  <c r="Q15" i="1"/>
  <c r="R15" i="1"/>
  <c r="O15" i="1"/>
  <c r="P15" i="1"/>
  <c r="P7" i="1"/>
  <c r="Q7" i="1"/>
  <c r="R7" i="1"/>
  <c r="P8" i="1"/>
  <c r="R8" i="1"/>
  <c r="Q11" i="1"/>
  <c r="R11" i="1"/>
  <c r="O11" i="1"/>
  <c r="P11" i="1"/>
  <c r="Q13" i="1"/>
  <c r="N13" i="1"/>
  <c r="T13" i="1" l="1"/>
  <c r="T16" i="1"/>
  <c r="T12" i="1"/>
  <c r="T8" i="1"/>
  <c r="T7" i="1"/>
  <c r="T15" i="1"/>
  <c r="T10" i="1"/>
  <c r="T11" i="1"/>
  <c r="T9" i="1"/>
  <c r="T14" i="1"/>
  <c r="U10" i="1" l="1"/>
  <c r="U11" i="1"/>
  <c r="U16" i="1"/>
  <c r="U14" i="1"/>
  <c r="U9" i="1"/>
  <c r="U8" i="1"/>
  <c r="U15" i="1"/>
  <c r="U7" i="1"/>
  <c r="U13" i="1"/>
  <c r="U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<sst xmlns="http://schemas.openxmlformats.org/spreadsheetml/2006/main" count="198" uniqueCount="62">
  <si>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</si>
  <si>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</si>
  <si>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</si>
  <si>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</si>
  <si>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</si>
  <si>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</si>
  <si>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</si>
  <si>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</si>
  <si>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</si>
  <si>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</si>
  <si>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</si>
  <si>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</si>
  <si>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</si>
  <si>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HUB</t>
  </si>
  <si>
    <t xml:space="preserve">Technical </t>
  </si>
  <si>
    <t>Rank of Tech + HUB</t>
  </si>
  <si>
    <t>Criteria 7 (HUB)</t>
  </si>
  <si>
    <t>Total (technical)</t>
  </si>
  <si>
    <t>Final Score (Tech+HUB)</t>
  </si>
  <si>
    <t>Total Weighted Technical  Score (Average)</t>
  </si>
  <si>
    <t>Total Weighted Technical  Score</t>
  </si>
  <si>
    <t>Rank of  Weighted Technical  Score</t>
  </si>
  <si>
    <t>Weighted HUB Score</t>
  </si>
  <si>
    <t>Total Weighted Score</t>
  </si>
  <si>
    <t>Evaluator 6</t>
  </si>
  <si>
    <t>Corgan + Duda Paine</t>
  </si>
  <si>
    <t>DLR Group</t>
  </si>
  <si>
    <t>Gensler</t>
  </si>
  <si>
    <t>Harrison Kornberg + Lord Aeck Sargent</t>
  </si>
  <si>
    <t>House Robertson + RIOS</t>
  </si>
  <si>
    <t xml:space="preserve">LLD Blueline </t>
  </si>
  <si>
    <t>Page Southerland</t>
  </si>
  <si>
    <t>PBK + Workshop</t>
  </si>
  <si>
    <t>Powers Brown</t>
  </si>
  <si>
    <t>Shepley Bulfinch</t>
  </si>
  <si>
    <t>RFQ730-24021 A&amp;E Services for New Dining Commons at the University of Houston Main Campus</t>
  </si>
  <si>
    <t>Updated: 10/19</t>
  </si>
  <si>
    <t xml:space="preserve">Committee Members: </t>
  </si>
  <si>
    <t>Points (1-5)</t>
  </si>
  <si>
    <r>
      <t xml:space="preserve">Respondent’s Past HUB/MBE/WBE Goal Attainment and Quality of Procedures for UHS HUB Goal Attainment on this Project  
</t>
    </r>
    <r>
      <rPr>
        <b/>
        <sz val="9"/>
        <color rgb="FFFF0000"/>
        <rFont val="Arial"/>
        <family val="2"/>
      </rPr>
      <t>**ONLY HUB WILL SCORE CRITERIA 7 - EVERYONE ELSE LEAVE BLANK**</t>
    </r>
  </si>
  <si>
    <t>Respondent’s Past Experience with Similar Facilities</t>
  </si>
  <si>
    <t>Quality and Responsiveness of Qualifications</t>
  </si>
  <si>
    <t>Financial Stability</t>
  </si>
  <si>
    <t>Methodology and Best Practices</t>
  </si>
  <si>
    <t>Quality of Design</t>
  </si>
  <si>
    <t>Relevant Project Team and Individual Team Member Experience and Capabilities</t>
  </si>
  <si>
    <t xml:space="preserve"> Criteria 7</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</si>
  <si>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</si>
  <si>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</si>
  <si>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</si>
  <si>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</si>
  <si>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</si>
  <si>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</si>
  <si>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</si>
  <si>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</si>
  <si>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</si>
  <si>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</si>
  <si>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4/26/2024 @ 12:00 PM Noon</t>
  </si>
  <si>
    <t>Evaluation Due Date</t>
  </si>
  <si>
    <t>Name</t>
  </si>
  <si>
    <t>RFQ730-24021 Architecture and Engineering Services FOR NEW DINING COMMONS AT THE UNIVERSITY OF HOUSTON MAIN CAMPUS</t>
  </si>
  <si>
    <t>University of Houston Evaluation Matrix $1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</si>
</sst>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sz val="10"/>
      <color theme="1"/>
      <name val="Arial"/>
      <family val="2"/>
    </font>
    <font>
      <u/>
      <sz val="11"/>
      <color theme="10"/>
      <name val="Calibri"/>
      <family val="2"/>
      <scheme val="minor"/>
    </font>
    <font>
      <sz val="9"/>
      <name val="Arial"/>
      <family val="2"/>
    </font>
    <font>
      <b/>
      <sz val="10"/>
      <color rgb="FF000000"/>
      <name val="Arial"/>
      <family val="2"/>
    </font>
    <font>
      <b/>
      <sz val="8"/>
      <name val="Arial"/>
      <family val="2"/>
    </font>
    <font>
      <b/>
      <sz val="9"/>
      <name val="Arial"/>
      <family val="2"/>
    </font>
    <font>
      <b/>
      <sz val="9"/>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12">
    <xf numFmtId="0" fontId="0" fillId="0" borderId="0"/>
    <xf numFmtId="44" fontId="27" fillId="0" borderId="0" applyFont="0" applyFill="0" applyBorder="0" applyAlignment="0" applyProtection="0"/>
    <xf numFmtId="0" fontId="27" fillId="0" borderId="0"/>
    <xf numFmtId="0" fontId="24" fillId="0" borderId="0"/>
    <xf numFmtId="0" fontId="24" fillId="0" borderId="0"/>
    <xf numFmtId="0" fontId="27" fillId="2" borderId="1" applyNumberFormat="0" applyFont="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20" borderId="0" applyNumberFormat="0" applyBorder="0" applyAlignment="0" applyProtection="0"/>
    <xf numFmtId="0" fontId="31" fillId="4" borderId="0" applyNumberFormat="0" applyBorder="0" applyAlignment="0" applyProtection="0"/>
    <xf numFmtId="0" fontId="32" fillId="21" borderId="2" applyNumberFormat="0" applyAlignment="0" applyProtection="0"/>
    <xf numFmtId="0" fontId="33" fillId="22" borderId="3" applyNumberFormat="0" applyAlignment="0" applyProtection="0"/>
    <xf numFmtId="0" fontId="34" fillId="0" borderId="0" applyNumberFormat="0" applyFill="0" applyBorder="0" applyAlignment="0" applyProtection="0"/>
    <xf numFmtId="0" fontId="35" fillId="5" borderId="0" applyNumberFormat="0" applyBorder="0" applyAlignment="0" applyProtection="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8" borderId="2" applyNumberFormat="0" applyAlignment="0" applyProtection="0"/>
    <xf numFmtId="0" fontId="40" fillId="0" borderId="7" applyNumberFormat="0" applyFill="0" applyAlignment="0" applyProtection="0"/>
    <xf numFmtId="0" fontId="41" fillId="23" borderId="0" applyNumberFormat="0" applyBorder="0" applyAlignment="0" applyProtection="0"/>
    <xf numFmtId="0" fontId="28" fillId="2" borderId="1" applyNumberFormat="0" applyFont="0" applyAlignment="0" applyProtection="0"/>
    <xf numFmtId="0" fontId="42" fillId="21" borderId="8" applyNumberFormat="0" applyAlignment="0" applyProtection="0"/>
    <xf numFmtId="0" fontId="43" fillId="0" borderId="0" applyNumberFormat="0" applyFill="0" applyBorder="0" applyAlignment="0" applyProtection="0"/>
    <xf numFmtId="0" fontId="44" fillId="0" borderId="9" applyNumberFormat="0" applyFill="0" applyAlignment="0" applyProtection="0"/>
    <xf numFmtId="0" fontId="45" fillId="0" borderId="0" applyNumberFormat="0" applyFill="0" applyBorder="0" applyAlignment="0" applyProtection="0"/>
    <xf numFmtId="0" fontId="23"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20" borderId="0" applyNumberFormat="0" applyBorder="0" applyAlignment="0" applyProtection="0"/>
    <xf numFmtId="0" fontId="31" fillId="4" borderId="0" applyNumberFormat="0" applyBorder="0" applyAlignment="0" applyProtection="0"/>
    <xf numFmtId="0" fontId="32" fillId="21" borderId="2" applyNumberFormat="0" applyAlignment="0" applyProtection="0"/>
    <xf numFmtId="0" fontId="33" fillId="22" borderId="3" applyNumberFormat="0" applyAlignment="0" applyProtection="0"/>
    <xf numFmtId="0" fontId="34" fillId="0" borderId="0" applyNumberFormat="0" applyFill="0" applyBorder="0" applyAlignment="0" applyProtection="0"/>
    <xf numFmtId="0" fontId="35" fillId="5" borderId="0" applyNumberFormat="0" applyBorder="0" applyAlignment="0" applyProtection="0"/>
    <xf numFmtId="0" fontId="36"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39" fillId="8" borderId="2" applyNumberFormat="0" applyAlignment="0" applyProtection="0"/>
    <xf numFmtId="0" fontId="40" fillId="0" borderId="7" applyNumberFormat="0" applyFill="0" applyAlignment="0" applyProtection="0"/>
    <xf numFmtId="0" fontId="41" fillId="23" borderId="0" applyNumberFormat="0" applyBorder="0" applyAlignment="0" applyProtection="0"/>
    <xf numFmtId="0" fontId="42" fillId="21" borderId="8" applyNumberFormat="0" applyAlignment="0" applyProtection="0"/>
    <xf numFmtId="0" fontId="43" fillId="0" borderId="0" applyNumberFormat="0" applyFill="0" applyBorder="0" applyAlignment="0" applyProtection="0"/>
    <xf numFmtId="0" fontId="44" fillId="0" borderId="9" applyNumberFormat="0" applyFill="0" applyAlignment="0" applyProtection="0"/>
    <xf numFmtId="0" fontId="45" fillId="0" borderId="0" applyNumberFormat="0" applyFill="0" applyBorder="0" applyAlignment="0" applyProtection="0"/>
    <xf numFmtId="0" fontId="27" fillId="0" borderId="0"/>
    <xf numFmtId="0" fontId="27" fillId="2" borderId="1" applyNumberFormat="0" applyFont="0" applyAlignment="0" applyProtection="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27" fillId="0" borderId="0"/>
    <xf numFmtId="0" fontId="27" fillId="2" borderId="1" applyNumberFormat="0" applyFont="0" applyAlignment="0" applyProtection="0"/>
    <xf numFmtId="0" fontId="15" fillId="0" borderId="0"/>
    <xf numFmtId="0" fontId="14" fillId="0" borderId="0"/>
    <xf numFmtId="0" fontId="14" fillId="0" borderId="0"/>
    <xf numFmtId="0" fontId="13" fillId="0" borderId="0"/>
    <xf numFmtId="0" fontId="13" fillId="0" borderId="0"/>
    <xf numFmtId="0" fontId="12" fillId="0" borderId="0"/>
    <xf numFmtId="43" fontId="27" fillId="0" borderId="0" applyFont="0" applyFill="0" applyBorder="0" applyAlignment="0" applyProtection="0"/>
    <xf numFmtId="0" fontId="11" fillId="0" borderId="0"/>
    <xf numFmtId="44" fontId="53" fillId="0" borderId="0" applyFont="0" applyFill="0" applyBorder="0" applyAlignment="0" applyProtection="0"/>
    <xf numFmtId="0" fontId="10" fillId="0" borderId="0"/>
    <xf numFmtId="0" fontId="9" fillId="0" borderId="0"/>
    <xf numFmtId="0" fontId="9" fillId="0" borderId="0"/>
    <xf numFmtId="0" fontId="8" fillId="0" borderId="0"/>
    <xf numFmtId="0" fontId="32" fillId="21" borderId="23" applyNumberFormat="0" applyAlignment="0" applyProtection="0"/>
    <xf numFmtId="0" fontId="39" fillId="8" borderId="23" applyNumberFormat="0" applyAlignment="0" applyProtection="0"/>
    <xf numFmtId="0" fontId="42" fillId="21" borderId="25" applyNumberFormat="0" applyAlignment="0" applyProtection="0"/>
    <xf numFmtId="0" fontId="44" fillId="0" borderId="34" applyNumberFormat="0" applyFill="0" applyAlignment="0" applyProtection="0"/>
    <xf numFmtId="0" fontId="27" fillId="2" borderId="24" applyNumberFormat="0" applyFont="0" applyAlignment="0" applyProtection="0"/>
    <xf numFmtId="0" fontId="32" fillId="21" borderId="27" applyNumberFormat="0" applyAlignment="0" applyProtection="0"/>
    <xf numFmtId="0" fontId="42" fillId="21" borderId="33" applyNumberFormat="0" applyAlignment="0" applyProtection="0"/>
    <xf numFmtId="0" fontId="44" fillId="0" borderId="26" applyNumberFormat="0" applyFill="0" applyAlignment="0" applyProtection="0"/>
    <xf numFmtId="0" fontId="8" fillId="0" borderId="0"/>
    <xf numFmtId="0" fontId="32" fillId="21" borderId="23" applyNumberFormat="0" applyAlignment="0" applyProtection="0"/>
    <xf numFmtId="0" fontId="44" fillId="0" borderId="30" applyNumberFormat="0" applyFill="0" applyAlignment="0" applyProtection="0"/>
    <xf numFmtId="0" fontId="44" fillId="0" borderId="26" applyNumberFormat="0" applyFill="0" applyAlignment="0" applyProtection="0"/>
    <xf numFmtId="0" fontId="39" fillId="8" borderId="27" applyNumberFormat="0" applyAlignment="0" applyProtection="0"/>
    <xf numFmtId="0" fontId="32" fillId="21" borderId="27" applyNumberFormat="0" applyAlignment="0" applyProtection="0"/>
    <xf numFmtId="0" fontId="27" fillId="2" borderId="28" applyNumberFormat="0" applyFont="0" applyAlignment="0" applyProtection="0"/>
    <xf numFmtId="0" fontId="27" fillId="2" borderId="24" applyNumberFormat="0" applyFont="0" applyAlignment="0" applyProtection="0"/>
    <xf numFmtId="0" fontId="42" fillId="21" borderId="29" applyNumberFormat="0" applyAlignment="0" applyProtection="0"/>
    <xf numFmtId="0" fontId="27" fillId="2" borderId="24" applyNumberFormat="0" applyFont="0" applyAlignment="0" applyProtection="0"/>
    <xf numFmtId="0" fontId="39" fillId="8" borderId="31" applyNumberFormat="0" applyAlignment="0" applyProtection="0"/>
    <xf numFmtId="0" fontId="42" fillId="21" borderId="25" applyNumberFormat="0" applyAlignment="0" applyProtection="0"/>
    <xf numFmtId="0" fontId="39" fillId="8" borderId="23" applyNumberFormat="0" applyAlignment="0" applyProtection="0"/>
    <xf numFmtId="9" fontId="8" fillId="0" borderId="0" applyFont="0" applyFill="0" applyBorder="0" applyAlignment="0" applyProtection="0"/>
    <xf numFmtId="0" fontId="32" fillId="21" borderId="31" applyNumberFormat="0" applyAlignment="0" applyProtection="0"/>
    <xf numFmtId="0" fontId="39" fillId="8" borderId="27" applyNumberFormat="0" applyAlignment="0" applyProtection="0"/>
    <xf numFmtId="0" fontId="27" fillId="2" borderId="28" applyNumberFormat="0" applyFont="0" applyAlignment="0" applyProtection="0"/>
    <xf numFmtId="0" fontId="42" fillId="21" borderId="29" applyNumberFormat="0" applyAlignment="0" applyProtection="0"/>
    <xf numFmtId="0" fontId="44" fillId="0" borderId="30" applyNumberFormat="0" applyFill="0" applyAlignment="0" applyProtection="0"/>
    <xf numFmtId="0" fontId="27" fillId="2" borderId="28" applyNumberFormat="0" applyFont="0" applyAlignment="0" applyProtection="0"/>
    <xf numFmtId="0" fontId="27" fillId="2" borderId="32" applyNumberFormat="0" applyFont="0" applyAlignment="0" applyProtection="0"/>
    <xf numFmtId="0" fontId="32" fillId="21" borderId="31" applyNumberFormat="0" applyAlignment="0" applyProtection="0"/>
    <xf numFmtId="0" fontId="39" fillId="8" borderId="31" applyNumberFormat="0" applyAlignment="0" applyProtection="0"/>
    <xf numFmtId="0" fontId="27" fillId="2" borderId="32" applyNumberFormat="0" applyFont="0" applyAlignment="0" applyProtection="0"/>
    <xf numFmtId="0" fontId="42" fillId="21" borderId="33" applyNumberFormat="0" applyAlignment="0" applyProtection="0"/>
    <xf numFmtId="0" fontId="44" fillId="0" borderId="34" applyNumberFormat="0" applyFill="0" applyAlignment="0" applyProtection="0"/>
    <xf numFmtId="0" fontId="27" fillId="2" borderId="32" applyNumberFormat="0" applyFont="0" applyAlignment="0" applyProtection="0"/>
    <xf numFmtId="0" fontId="7" fillId="0" borderId="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42" fillId="21" borderId="37" applyNumberFormat="0" applyAlignment="0" applyProtection="0"/>
    <xf numFmtId="0" fontId="39" fillId="8" borderId="39" applyNumberFormat="0" applyAlignment="0" applyProtection="0"/>
    <xf numFmtId="0" fontId="39" fillId="8" borderId="39" applyNumberFormat="0" applyAlignment="0" applyProtection="0"/>
    <xf numFmtId="0" fontId="27" fillId="2" borderId="36" applyNumberFormat="0" applyFont="0" applyAlignment="0" applyProtection="0"/>
    <xf numFmtId="0" fontId="27" fillId="2" borderId="40" applyNumberFormat="0" applyFont="0" applyAlignment="0" applyProtection="0"/>
    <xf numFmtId="0" fontId="27" fillId="2" borderId="40" applyNumberFormat="0" applyFont="0" applyAlignment="0" applyProtection="0"/>
    <xf numFmtId="0" fontId="44" fillId="0" borderId="38" applyNumberFormat="0" applyFill="0" applyAlignment="0" applyProtection="0"/>
    <xf numFmtId="0" fontId="27" fillId="2" borderId="40" applyNumberFormat="0" applyFont="0" applyAlignment="0" applyProtection="0"/>
    <xf numFmtId="0" fontId="32" fillId="21" borderId="35" applyNumberFormat="0" applyAlignment="0" applyProtection="0"/>
    <xf numFmtId="0" fontId="44" fillId="0" borderId="42" applyNumberFormat="0" applyFill="0" applyAlignment="0" applyProtection="0"/>
    <xf numFmtId="0" fontId="5" fillId="0" borderId="0"/>
    <xf numFmtId="0" fontId="42" fillId="21" borderId="37" applyNumberFormat="0" applyAlignment="0" applyProtection="0"/>
    <xf numFmtId="0" fontId="32" fillId="21" borderId="35" applyNumberFormat="0" applyAlignment="0" applyProtection="0"/>
    <xf numFmtId="0" fontId="27" fillId="2" borderId="36" applyNumberFormat="0" applyFont="0" applyAlignment="0" applyProtection="0"/>
    <xf numFmtId="0" fontId="42" fillId="21" borderId="41" applyNumberFormat="0" applyAlignment="0" applyProtection="0"/>
    <xf numFmtId="0" fontId="44" fillId="0" borderId="38" applyNumberFormat="0" applyFill="0" applyAlignment="0" applyProtection="0"/>
    <xf numFmtId="0" fontId="42" fillId="21" borderId="41" applyNumberFormat="0" applyAlignment="0" applyProtection="0"/>
    <xf numFmtId="0" fontId="44" fillId="0" borderId="42" applyNumberFormat="0" applyFill="0" applyAlignment="0" applyProtection="0"/>
    <xf numFmtId="0" fontId="39" fillId="8" borderId="35" applyNumberFormat="0" applyAlignment="0" applyProtection="0"/>
    <xf numFmtId="0" fontId="27" fillId="2" borderId="36" applyNumberFormat="0" applyFont="0" applyAlignment="0" applyProtection="0"/>
    <xf numFmtId="0" fontId="39" fillId="8" borderId="35" applyNumberFormat="0" applyAlignment="0" applyProtection="0"/>
    <xf numFmtId="9" fontId="5" fillId="0" borderId="0" applyFont="0" applyFill="0" applyBorder="0" applyAlignment="0" applyProtection="0"/>
    <xf numFmtId="0" fontId="32" fillId="21" borderId="39" applyNumberFormat="0" applyAlignment="0" applyProtection="0"/>
    <xf numFmtId="0" fontId="32" fillId="21" borderId="39" applyNumberFormat="0" applyAlignment="0" applyProtection="0"/>
    <xf numFmtId="0" fontId="4" fillId="0" borderId="0"/>
    <xf numFmtId="0" fontId="4" fillId="0" borderId="0"/>
    <xf numFmtId="9" fontId="4" fillId="0" borderId="0" applyFont="0" applyFill="0" applyBorder="0" applyAlignment="0" applyProtection="0"/>
    <xf numFmtId="0" fontId="3" fillId="0" borderId="0"/>
    <xf numFmtId="0" fontId="42" fillId="21" borderId="45" applyNumberFormat="0" applyAlignment="0" applyProtection="0"/>
    <xf numFmtId="0" fontId="27" fillId="2" borderId="44" applyNumberFormat="0" applyFont="0" applyAlignment="0" applyProtection="0"/>
    <xf numFmtId="0" fontId="42" fillId="21" borderId="49" applyNumberFormat="0" applyAlignment="0" applyProtection="0"/>
    <xf numFmtId="0" fontId="39" fillId="8" borderId="47" applyNumberFormat="0" applyAlignment="0" applyProtection="0"/>
    <xf numFmtId="0" fontId="44" fillId="0" borderId="50" applyNumberFormat="0" applyFill="0" applyAlignment="0" applyProtection="0"/>
    <xf numFmtId="0" fontId="44" fillId="0" borderId="46" applyNumberFormat="0" applyFill="0" applyAlignment="0" applyProtection="0"/>
    <xf numFmtId="0" fontId="32" fillId="21" borderId="47" applyNumberFormat="0" applyAlignment="0" applyProtection="0"/>
    <xf numFmtId="0" fontId="32" fillId="21" borderId="43" applyNumberFormat="0" applyAlignment="0" applyProtection="0"/>
    <xf numFmtId="0" fontId="3" fillId="0" borderId="0"/>
    <xf numFmtId="0" fontId="42" fillId="21" borderId="45" applyNumberFormat="0" applyAlignment="0" applyProtection="0"/>
    <xf numFmtId="0" fontId="32" fillId="21" borderId="43" applyNumberFormat="0" applyAlignment="0" applyProtection="0"/>
    <xf numFmtId="0" fontId="27" fillId="2" borderId="44" applyNumberFormat="0" applyFont="0" applyAlignment="0" applyProtection="0"/>
    <xf numFmtId="0" fontId="27" fillId="2" borderId="48" applyNumberFormat="0" applyFont="0" applyAlignment="0" applyProtection="0"/>
    <xf numFmtId="0" fontId="32" fillId="21" borderId="47" applyNumberFormat="0" applyAlignment="0" applyProtection="0"/>
    <xf numFmtId="0" fontId="44" fillId="0" borderId="46" applyNumberFormat="0" applyFill="0" applyAlignment="0" applyProtection="0"/>
    <xf numFmtId="0" fontId="39" fillId="8" borderId="47" applyNumberFormat="0" applyAlignment="0" applyProtection="0"/>
    <xf numFmtId="0" fontId="39" fillId="8" borderId="43" applyNumberFormat="0" applyAlignment="0" applyProtection="0"/>
    <xf numFmtId="0" fontId="27" fillId="2" borderId="44" applyNumberFormat="0" applyFont="0" applyAlignment="0" applyProtection="0"/>
    <xf numFmtId="0" fontId="39" fillId="8" borderId="43" applyNumberFormat="0" applyAlignment="0" applyProtection="0"/>
    <xf numFmtId="9" fontId="3" fillId="0" borderId="0" applyFont="0" applyFill="0" applyBorder="0" applyAlignment="0" applyProtection="0"/>
    <xf numFmtId="0" fontId="27" fillId="2" borderId="48" applyNumberFormat="0" applyFont="0" applyAlignment="0" applyProtection="0"/>
    <xf numFmtId="0" fontId="42" fillId="21" borderId="49" applyNumberFormat="0" applyAlignment="0" applyProtection="0"/>
    <xf numFmtId="0" fontId="44" fillId="0" borderId="50" applyNumberFormat="0" applyFill="0" applyAlignment="0" applyProtection="0"/>
    <xf numFmtId="0" fontId="27" fillId="2" borderId="48" applyNumberFormat="0" applyFont="0" applyAlignment="0" applyProtection="0"/>
    <xf numFmtId="0" fontId="2" fillId="0" borderId="0"/>
    <xf numFmtId="0" fontId="2" fillId="0" borderId="0"/>
    <xf numFmtId="9" fontId="2" fillId="0" borderId="0" applyFont="0" applyFill="0" applyBorder="0" applyAlignment="0" applyProtection="0"/>
    <xf numFmtId="0" fontId="58" fillId="0" borderId="0" applyNumberFormat="0" applyFill="0" applyBorder="0" applyAlignment="0" applyProtection="0"/>
    <xf numFmtId="0" fontId="1" fillId="0" borderId="0"/>
  </cellStyleXfs>
  <cellXfs count="124">
    <xf numFmtId="0" fontId="0" fillId="0" borderId="0" xfId="0"/>
    <xf numFmtId="0" fontId="25" fillId="0" borderId="0" xfId="0" applyFont="1"/>
    <xf numFmtId="0" fontId="27" fillId="0" borderId="0" xfId="0" applyFont="1"/>
    <xf numFmtId="0" fontId="25" fillId="0" borderId="0" xfId="0" applyFont="1" applyAlignment="1">
      <alignment horizontal="left"/>
    </xf>
    <xf numFmtId="0" fontId="46" fillId="0" borderId="0" xfId="0" applyFont="1" applyAlignment="1">
      <alignment horizontal="left"/>
    </xf>
    <xf numFmtId="0" fontId="27" fillId="0" borderId="0" xfId="98"/>
    <xf numFmtId="0" fontId="50" fillId="0" borderId="10" xfId="100" applyFont="1" applyBorder="1" applyAlignment="1">
      <alignment horizontal="right"/>
    </xf>
    <xf numFmtId="0" fontId="52" fillId="0" borderId="10" xfId="100" applyFont="1" applyBorder="1" applyAlignment="1">
      <alignment horizontal="right"/>
    </xf>
    <xf numFmtId="2" fontId="51" fillId="0" borderId="0" xfId="0" applyNumberFormat="1" applyFont="1"/>
    <xf numFmtId="0" fontId="49" fillId="0" borderId="10" xfId="100" applyFont="1" applyBorder="1" applyAlignment="1">
      <alignment horizontal="center"/>
    </xf>
    <xf numFmtId="0" fontId="46" fillId="24" borderId="0" xfId="0" applyFont="1" applyFill="1"/>
    <xf numFmtId="0" fontId="47" fillId="24" borderId="0" xfId="0" applyFont="1" applyFill="1"/>
    <xf numFmtId="0" fontId="26" fillId="24" borderId="0" xfId="0" applyFont="1" applyFill="1"/>
    <xf numFmtId="0" fontId="46" fillId="24" borderId="0" xfId="0" applyFont="1" applyFill="1" applyAlignment="1">
      <alignment horizontal="left"/>
    </xf>
    <xf numFmtId="0" fontId="25" fillId="24" borderId="0" xfId="0" applyFont="1" applyFill="1"/>
    <xf numFmtId="0" fontId="25" fillId="24" borderId="0" xfId="0" applyFont="1" applyFill="1" applyAlignment="1">
      <alignment horizontal="left" vertical="center"/>
    </xf>
    <xf numFmtId="0" fontId="25" fillId="24" borderId="0" xfId="0" applyFont="1" applyFill="1" applyAlignment="1">
      <alignment horizontal="right" textRotation="90" wrapText="1"/>
    </xf>
    <xf numFmtId="0" fontId="25" fillId="24" borderId="0" xfId="0" applyFont="1" applyFill="1" applyAlignment="1">
      <alignment horizontal="center" vertical="center"/>
    </xf>
    <xf numFmtId="0" fontId="26" fillId="24" borderId="11" xfId="0" applyFont="1" applyFill="1" applyBorder="1" applyAlignment="1">
      <alignment horizontal="left"/>
    </xf>
    <xf numFmtId="2" fontId="26" fillId="24" borderId="12" xfId="0" applyNumberFormat="1" applyFont="1" applyFill="1" applyBorder="1"/>
    <xf numFmtId="2" fontId="26" fillId="24" borderId="11" xfId="0" applyNumberFormat="1" applyFont="1" applyFill="1" applyBorder="1"/>
    <xf numFmtId="0" fontId="55" fillId="24" borderId="0" xfId="0" applyFont="1" applyFill="1"/>
    <xf numFmtId="0" fontId="54" fillId="24" borderId="0" xfId="0" applyFont="1" applyFill="1"/>
    <xf numFmtId="0" fontId="46" fillId="24" borderId="15" xfId="0" applyFont="1" applyFill="1" applyBorder="1" applyAlignment="1">
      <alignment horizontal="right" textRotation="90" wrapText="1"/>
    </xf>
    <xf numFmtId="0" fontId="46" fillId="24" borderId="0" xfId="0" applyFont="1" applyFill="1" applyAlignment="1">
      <alignment horizontal="right" textRotation="90" wrapText="1"/>
    </xf>
    <xf numFmtId="0" fontId="46" fillId="25" borderId="15" xfId="0" applyFont="1" applyFill="1" applyBorder="1" applyAlignment="1">
      <alignment horizontal="right" textRotation="90" wrapText="1"/>
    </xf>
    <xf numFmtId="0" fontId="56" fillId="24" borderId="15" xfId="0" applyFont="1" applyFill="1" applyBorder="1" applyAlignment="1">
      <alignment horizontal="right" textRotation="90" wrapText="1"/>
    </xf>
    <xf numFmtId="0" fontId="25" fillId="24" borderId="17" xfId="0" applyFont="1" applyFill="1" applyBorder="1" applyAlignment="1">
      <alignment horizontal="left"/>
    </xf>
    <xf numFmtId="2" fontId="26" fillId="24" borderId="16" xfId="0" applyNumberFormat="1" applyFont="1" applyFill="1" applyBorder="1" applyAlignment="1">
      <alignment horizontal="right"/>
    </xf>
    <xf numFmtId="2" fontId="26" fillId="24" borderId="19" xfId="0" applyNumberFormat="1" applyFont="1" applyFill="1" applyBorder="1"/>
    <xf numFmtId="0" fontId="46" fillId="24" borderId="13" xfId="0" applyFont="1" applyFill="1" applyBorder="1" applyAlignment="1">
      <alignment horizontal="center" textRotation="90" wrapText="1"/>
    </xf>
    <xf numFmtId="0" fontId="46" fillId="24" borderId="14" xfId="0" applyFont="1" applyFill="1" applyBorder="1" applyAlignment="1">
      <alignment horizontal="center" textRotation="90" wrapText="1"/>
    </xf>
    <xf numFmtId="0" fontId="56" fillId="24" borderId="18" xfId="0" applyFont="1" applyFill="1" applyBorder="1" applyAlignment="1">
      <alignment horizontal="center" vertical="center" textRotation="90" wrapText="1"/>
    </xf>
    <xf numFmtId="2" fontId="26" fillId="27" borderId="11" xfId="0" applyNumberFormat="1" applyFont="1" applyFill="1" applyBorder="1"/>
    <xf numFmtId="0" fontId="26" fillId="27" borderId="11" xfId="0" applyFont="1" applyFill="1" applyBorder="1" applyAlignment="1">
      <alignment horizontal="left"/>
    </xf>
    <xf numFmtId="2" fontId="26" fillId="24" borderId="11" xfId="0" applyNumberFormat="1" applyFont="1" applyFill="1" applyBorder="1" applyAlignment="1">
      <alignment horizontal="center" vertical="center"/>
    </xf>
    <xf numFmtId="0" fontId="27" fillId="24" borderId="11" xfId="98" applyFill="1" applyBorder="1" applyAlignment="1">
      <alignment wrapText="1"/>
    </xf>
    <xf numFmtId="0" fontId="46" fillId="24" borderId="15" xfId="0" applyFont="1" applyFill="1" applyBorder="1" applyAlignment="1">
      <alignment horizontal="center" vertical="center" textRotation="90" wrapText="1"/>
    </xf>
    <xf numFmtId="2" fontId="26" fillId="24" borderId="12" xfId="0" applyNumberFormat="1" applyFont="1" applyFill="1" applyBorder="1" applyAlignment="1">
      <alignment horizontal="center" vertical="center"/>
    </xf>
    <xf numFmtId="2" fontId="26" fillId="27" borderId="19" xfId="0" applyNumberFormat="1" applyFont="1" applyFill="1" applyBorder="1"/>
    <xf numFmtId="0" fontId="27" fillId="24" borderId="22" xfId="98" applyFill="1" applyBorder="1" applyAlignment="1">
      <alignment wrapText="1"/>
    </xf>
    <xf numFmtId="0" fontId="56" fillId="24" borderId="21" xfId="0" applyFont="1" applyFill="1" applyBorder="1" applyAlignment="1">
      <alignment horizontal="center" vertical="center" textRotation="90" wrapText="1"/>
    </xf>
    <xf numFmtId="2" fontId="54" fillId="24" borderId="20" xfId="0" applyNumberFormat="1" applyFont="1" applyFill="1" applyBorder="1" applyAlignment="1">
      <alignment horizontal="center" vertical="center"/>
    </xf>
    <xf numFmtId="2" fontId="26" fillId="27" borderId="11" xfId="0" applyNumberFormat="1" applyFont="1" applyFill="1" applyBorder="1" applyAlignment="1">
      <alignment horizontal="center" vertical="center"/>
    </xf>
    <xf numFmtId="2" fontId="26" fillId="27" borderId="12" xfId="0" applyNumberFormat="1" applyFont="1" applyFill="1" applyBorder="1"/>
    <xf numFmtId="0" fontId="26" fillId="27" borderId="0" xfId="0" applyFont="1" applyFill="1"/>
    <xf numFmtId="0" fontId="25" fillId="27" borderId="0" xfId="0" applyFont="1" applyFill="1" applyAlignment="1">
      <alignment horizontal="right" textRotation="90" wrapText="1"/>
    </xf>
    <xf numFmtId="2" fontId="54" fillId="27" borderId="20" xfId="0" applyNumberFormat="1" applyFont="1" applyFill="1" applyBorder="1" applyAlignment="1">
      <alignment horizontal="center" vertical="center"/>
    </xf>
    <xf numFmtId="2" fontId="26" fillId="27" borderId="12" xfId="0" applyNumberFormat="1" applyFont="1" applyFill="1" applyBorder="1" applyAlignment="1">
      <alignment horizontal="center" vertical="center"/>
    </xf>
    <xf numFmtId="2" fontId="26" fillId="27" borderId="16" xfId="0" applyNumberFormat="1" applyFont="1" applyFill="1" applyBorder="1" applyAlignment="1">
      <alignment horizontal="right"/>
    </xf>
    <xf numFmtId="2" fontId="27" fillId="0" borderId="0" xfId="98" applyNumberFormat="1"/>
    <xf numFmtId="2" fontId="54" fillId="24" borderId="19" xfId="0" applyNumberFormat="1" applyFont="1" applyFill="1" applyBorder="1" applyAlignment="1">
      <alignment horizontal="center" vertical="center"/>
    </xf>
    <xf numFmtId="2" fontId="46" fillId="24" borderId="0" xfId="0" applyNumberFormat="1" applyFont="1" applyFill="1" applyAlignment="1">
      <alignment horizontal="right" textRotation="90" wrapText="1"/>
    </xf>
    <xf numFmtId="2" fontId="54" fillId="24" borderId="16" xfId="0" applyNumberFormat="1" applyFont="1" applyFill="1" applyBorder="1" applyAlignment="1">
      <alignment horizontal="right"/>
    </xf>
    <xf numFmtId="2" fontId="54" fillId="27" borderId="19" xfId="0" applyNumberFormat="1" applyFont="1" applyFill="1" applyBorder="1" applyAlignment="1">
      <alignment horizontal="center" vertical="center"/>
    </xf>
    <xf numFmtId="2" fontId="46" fillId="27" borderId="0" xfId="0" applyNumberFormat="1" applyFont="1" applyFill="1" applyAlignment="1">
      <alignment horizontal="right" textRotation="90" wrapText="1"/>
    </xf>
    <xf numFmtId="2" fontId="54" fillId="27" borderId="16" xfId="0" applyNumberFormat="1" applyFont="1" applyFill="1" applyBorder="1" applyAlignment="1">
      <alignment horizontal="right"/>
    </xf>
    <xf numFmtId="1" fontId="26" fillId="24" borderId="16" xfId="0" applyNumberFormat="1" applyFont="1" applyFill="1" applyBorder="1" applyAlignment="1">
      <alignment horizontal="center" vertical="center"/>
    </xf>
    <xf numFmtId="1" fontId="26" fillId="27" borderId="16" xfId="0" applyNumberFormat="1" applyFont="1" applyFill="1" applyBorder="1" applyAlignment="1">
      <alignment horizontal="center" vertical="center"/>
    </xf>
    <xf numFmtId="1" fontId="26" fillId="27" borderId="16" xfId="0" applyNumberFormat="1" applyFont="1" applyFill="1" applyBorder="1" applyAlignment="1">
      <alignment horizontal="right"/>
    </xf>
    <xf numFmtId="1" fontId="26" fillId="24" borderId="16" xfId="0" applyNumberFormat="1" applyFont="1" applyFill="1" applyBorder="1" applyAlignment="1">
      <alignment horizontal="right"/>
    </xf>
    <xf numFmtId="1" fontId="26" fillId="0" borderId="16" xfId="0" applyNumberFormat="1" applyFont="1" applyBorder="1" applyAlignment="1">
      <alignment horizontal="right"/>
    </xf>
    <xf numFmtId="0" fontId="46" fillId="0" borderId="13" xfId="0" applyFont="1" applyBorder="1" applyAlignment="1">
      <alignment horizontal="center" textRotation="90" wrapText="1"/>
    </xf>
    <xf numFmtId="0" fontId="46" fillId="24" borderId="0" xfId="0" applyFont="1" applyFill="1" applyAlignment="1">
      <alignment horizontal="left"/>
    </xf>
    <xf numFmtId="0" fontId="25" fillId="24" borderId="17" xfId="0" applyFont="1" applyFill="1" applyBorder="1" applyAlignment="1">
      <alignment horizontal="left"/>
    </xf>
    <xf numFmtId="0" fontId="27" fillId="24" borderId="0" xfId="98" applyFill="1"/>
    <xf numFmtId="0" fontId="48" fillId="24" borderId="0" xfId="98" applyFont="1" applyFill="1"/>
    <xf numFmtId="0" fontId="27" fillId="24" borderId="0" xfId="98" applyFill="1" applyAlignment="1">
      <alignment wrapText="1"/>
    </xf>
    <xf numFmtId="0" fontId="58" fillId="24" borderId="0" xfId="210" applyFill="1"/>
    <xf numFmtId="0" fontId="59" fillId="24" borderId="0" xfId="98" applyFont="1" applyFill="1"/>
    <xf numFmtId="0" fontId="60" fillId="0" borderId="0" xfId="211" applyFont="1" applyAlignment="1">
      <alignment horizontal="left"/>
    </xf>
    <xf numFmtId="0" fontId="52" fillId="24" borderId="0" xfId="98" applyFont="1" applyFill="1"/>
    <xf numFmtId="0" fontId="27" fillId="24" borderId="10" xfId="98" applyFill="1" applyBorder="1"/>
    <xf numFmtId="0" fontId="27" fillId="26" borderId="51" xfId="98" applyFill="1" applyBorder="1"/>
    <xf numFmtId="0" fontId="27" fillId="26" borderId="0" xfId="98" applyFill="1"/>
    <xf numFmtId="0" fontId="61" fillId="24" borderId="0" xfId="98" applyFont="1" applyFill="1" applyAlignment="1">
      <alignment horizontal="center" wrapText="1"/>
    </xf>
    <xf numFmtId="0" fontId="27" fillId="24" borderId="52" xfId="98" applyFill="1" applyBorder="1" applyAlignment="1" applyProtection="1">
      <alignment horizontal="center"/>
      <protection locked="0"/>
    </xf>
    <xf numFmtId="0" fontId="27" fillId="24" borderId="53" xfId="98" applyFill="1" applyBorder="1" applyAlignment="1" applyProtection="1">
      <alignment horizontal="center"/>
      <protection locked="0"/>
    </xf>
    <xf numFmtId="0" fontId="27" fillId="24" borderId="54" xfId="98" applyFill="1" applyBorder="1" applyAlignment="1" applyProtection="1">
      <alignment horizontal="center"/>
      <protection locked="0"/>
    </xf>
    <xf numFmtId="0" fontId="27" fillId="28" borderId="55" xfId="98" applyFill="1" applyBorder="1" applyAlignment="1" applyProtection="1">
      <alignment horizontal="center"/>
      <protection locked="0"/>
    </xf>
    <xf numFmtId="0" fontId="27" fillId="28" borderId="22" xfId="98" applyFill="1" applyBorder="1" applyAlignment="1" applyProtection="1">
      <alignment horizontal="center"/>
      <protection locked="0"/>
    </xf>
    <xf numFmtId="0" fontId="27" fillId="28" borderId="56" xfId="98" applyFill="1" applyBorder="1" applyAlignment="1" applyProtection="1">
      <alignment horizontal="center"/>
      <protection locked="0"/>
    </xf>
    <xf numFmtId="0" fontId="50" fillId="24" borderId="22" xfId="98" applyFont="1" applyFill="1" applyBorder="1" applyAlignment="1">
      <alignment wrapText="1"/>
    </xf>
    <xf numFmtId="0" fontId="27" fillId="24" borderId="55" xfId="98" applyFill="1" applyBorder="1" applyAlignment="1" applyProtection="1">
      <alignment horizontal="center"/>
      <protection locked="0"/>
    </xf>
    <xf numFmtId="0" fontId="27" fillId="24" borderId="22" xfId="98" applyFill="1" applyBorder="1" applyAlignment="1" applyProtection="1">
      <alignment horizontal="center"/>
      <protection locked="0"/>
    </xf>
    <xf numFmtId="0" fontId="27" fillId="24" borderId="56" xfId="98" applyFill="1" applyBorder="1" applyAlignment="1" applyProtection="1">
      <alignment horizontal="center"/>
      <protection locked="0"/>
    </xf>
    <xf numFmtId="0" fontId="27" fillId="24" borderId="57" xfId="98" applyFill="1" applyBorder="1" applyAlignment="1" applyProtection="1">
      <alignment horizontal="center"/>
      <protection locked="0"/>
    </xf>
    <xf numFmtId="0" fontId="27" fillId="24" borderId="58" xfId="98" applyFill="1" applyBorder="1" applyAlignment="1" applyProtection="1">
      <alignment horizontal="center"/>
      <protection locked="0"/>
    </xf>
    <xf numFmtId="0" fontId="27" fillId="24" borderId="59" xfId="98" applyFill="1" applyBorder="1" applyAlignment="1" applyProtection="1">
      <alignment horizontal="center"/>
      <protection locked="0"/>
    </xf>
    <xf numFmtId="0" fontId="27" fillId="28" borderId="57" xfId="98" applyFill="1" applyBorder="1" applyAlignment="1" applyProtection="1">
      <alignment horizontal="center"/>
      <protection locked="0"/>
    </xf>
    <xf numFmtId="0" fontId="27" fillId="28" borderId="58" xfId="98" applyFill="1" applyBorder="1" applyAlignment="1" applyProtection="1">
      <alignment horizontal="center"/>
      <protection locked="0"/>
    </xf>
    <xf numFmtId="0" fontId="27" fillId="28" borderId="59" xfId="98" applyFill="1" applyBorder="1" applyAlignment="1" applyProtection="1">
      <alignment horizontal="center"/>
      <protection locked="0"/>
    </xf>
    <xf numFmtId="0" fontId="27" fillId="28" borderId="19" xfId="98" applyFill="1" applyBorder="1" applyAlignment="1" applyProtection="1">
      <alignment horizontal="center"/>
      <protection locked="0"/>
    </xf>
    <xf numFmtId="0" fontId="27" fillId="28" borderId="11" xfId="98" applyFill="1" applyBorder="1" applyAlignment="1" applyProtection="1">
      <alignment horizontal="center"/>
      <protection locked="0"/>
    </xf>
    <xf numFmtId="0" fontId="27" fillId="28" borderId="12" xfId="98" applyFill="1" applyBorder="1" applyAlignment="1" applyProtection="1">
      <alignment horizontal="center"/>
      <protection locked="0"/>
    </xf>
    <xf numFmtId="0" fontId="50" fillId="24" borderId="11" xfId="98" applyFont="1" applyFill="1" applyBorder="1" applyAlignment="1">
      <alignment wrapText="1"/>
    </xf>
    <xf numFmtId="0" fontId="61" fillId="29" borderId="60" xfId="98" applyFont="1" applyFill="1" applyBorder="1" applyAlignment="1">
      <alignment horizontal="center" wrapText="1"/>
    </xf>
    <xf numFmtId="0" fontId="61" fillId="29" borderId="61" xfId="98" applyFont="1" applyFill="1" applyBorder="1" applyAlignment="1">
      <alignment horizontal="center" wrapText="1"/>
    </xf>
    <xf numFmtId="0" fontId="61" fillId="29" borderId="62" xfId="98" applyFont="1" applyFill="1" applyBorder="1" applyAlignment="1">
      <alignment horizontal="center" wrapText="1"/>
    </xf>
    <xf numFmtId="0" fontId="61" fillId="24" borderId="0" xfId="98" applyFont="1" applyFill="1" applyAlignment="1">
      <alignment wrapText="1"/>
    </xf>
    <xf numFmtId="0" fontId="27" fillId="24" borderId="0" xfId="98" applyFill="1" applyAlignment="1">
      <alignment horizontal="center"/>
    </xf>
    <xf numFmtId="0" fontId="62" fillId="24" borderId="18" xfId="98" applyFont="1" applyFill="1" applyBorder="1" applyAlignment="1">
      <alignment horizontal="center" vertical="center" wrapText="1"/>
    </xf>
    <xf numFmtId="0" fontId="62" fillId="24" borderId="14" xfId="98" applyFont="1" applyFill="1" applyBorder="1" applyAlignment="1">
      <alignment horizontal="center" vertical="center" wrapText="1"/>
    </xf>
    <xf numFmtId="0" fontId="62" fillId="24" borderId="13" xfId="98" applyFont="1" applyFill="1" applyBorder="1" applyAlignment="1">
      <alignment horizontal="center" vertical="center" wrapText="1"/>
    </xf>
    <xf numFmtId="0" fontId="50" fillId="30" borderId="18" xfId="98" applyFont="1" applyFill="1" applyBorder="1" applyAlignment="1">
      <alignment horizontal="left"/>
    </xf>
    <xf numFmtId="0" fontId="50" fillId="30" borderId="14" xfId="98" applyFont="1" applyFill="1" applyBorder="1" applyAlignment="1">
      <alignment horizontal="left"/>
    </xf>
    <xf numFmtId="0" fontId="50" fillId="30" borderId="13" xfId="98" applyFont="1" applyFill="1" applyBorder="1" applyAlignment="1">
      <alignment horizontal="left"/>
    </xf>
    <xf numFmtId="0" fontId="59" fillId="24" borderId="0" xfId="98" applyFont="1" applyFill="1" applyAlignment="1">
      <alignment horizontal="left" wrapText="1"/>
    </xf>
    <xf numFmtId="0" fontId="27" fillId="28" borderId="63" xfId="98" applyFill="1" applyBorder="1" applyAlignment="1" applyProtection="1">
      <alignment horizontal="center" wrapText="1"/>
      <protection locked="0"/>
    </xf>
    <xf numFmtId="0" fontId="64" fillId="24" borderId="0" xfId="210" applyFont="1" applyFill="1" applyAlignment="1">
      <alignment horizontal="left"/>
    </xf>
    <xf numFmtId="0" fontId="64" fillId="24" borderId="0" xfId="210" applyFont="1" applyFill="1" applyAlignment="1"/>
    <xf numFmtId="0" fontId="64" fillId="24" borderId="0" xfId="210" applyFont="1" applyFill="1" applyAlignment="1">
      <alignment horizontal="left"/>
    </xf>
    <xf numFmtId="0" fontId="64" fillId="24" borderId="0" xfId="210" applyFont="1" applyFill="1" applyAlignment="1">
      <alignment wrapText="1"/>
    </xf>
    <xf numFmtId="0" fontId="64" fillId="24" borderId="0" xfId="210" applyFont="1" applyFill="1" applyAlignment="1">
      <alignment horizontal="left" wrapText="1"/>
    </xf>
    <xf numFmtId="0" fontId="57" fillId="24" borderId="0" xfId="211" applyFont="1" applyFill="1"/>
    <xf numFmtId="164" fontId="57" fillId="24" borderId="0" xfId="211" applyNumberFormat="1" applyFont="1" applyFill="1" applyAlignment="1">
      <alignment horizontal="center"/>
    </xf>
    <xf numFmtId="0" fontId="49" fillId="24" borderId="0" xfId="211" applyFont="1" applyFill="1" applyAlignment="1">
      <alignment horizontal="left"/>
    </xf>
    <xf numFmtId="0" fontId="27" fillId="28" borderId="64" xfId="211" applyFont="1" applyFill="1" applyBorder="1" applyAlignment="1" applyProtection="1">
      <alignment horizontal="center"/>
      <protection locked="0"/>
    </xf>
    <xf numFmtId="0" fontId="27" fillId="28" borderId="61" xfId="211" applyFont="1" applyFill="1" applyBorder="1" applyAlignment="1" applyProtection="1">
      <alignment horizontal="center"/>
      <protection locked="0"/>
    </xf>
    <xf numFmtId="0" fontId="27" fillId="28" borderId="65" xfId="211" applyFont="1" applyFill="1" applyBorder="1" applyAlignment="1" applyProtection="1">
      <alignment horizontal="center"/>
      <protection locked="0"/>
    </xf>
    <xf numFmtId="0" fontId="1" fillId="0" borderId="0" xfId="211"/>
    <xf numFmtId="0" fontId="25" fillId="24" borderId="0" xfId="98" applyFont="1" applyFill="1" applyAlignment="1">
      <alignment horizontal="left"/>
    </xf>
    <xf numFmtId="0" fontId="25" fillId="24" borderId="0" xfId="98" applyFont="1" applyFill="1" applyAlignment="1">
      <alignment wrapText="1"/>
    </xf>
    <xf numFmtId="0" fontId="25" fillId="24" borderId="0" xfId="98" applyFont="1" applyFill="1" applyAlignment="1">
      <alignment horizontal="left" wrapText="1"/>
    </xf>
  </cellXfs>
  <cellStyles count="212">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22" xr:uid="{00000000-0005-0000-0000-000032000000}"/>
    <cellStyle name="Calculation 2 3" xfId="126" xr:uid="{00000000-0005-0000-0000-000032000000}"/>
    <cellStyle name="Calculation 2 4" xfId="142" xr:uid="{00000000-0005-0000-0000-000032000000}"/>
    <cellStyle name="Calculation 2 5" xfId="167" xr:uid="{00000000-0005-0000-0000-000032000000}"/>
    <cellStyle name="Calculation 2 6" xfId="177" xr:uid="{00000000-0005-0000-0000-000032000000}"/>
    <cellStyle name="Calculation 2 7" xfId="193" xr:uid="{E27D538D-17C4-44D9-89FE-F0E4507B238D}"/>
    <cellStyle name="Calculation 2 8" xfId="196" xr:uid="{E3703F2E-6FA4-4BDD-9496-0DBC4E9EC3B7}"/>
    <cellStyle name="Calculation 3" xfId="31" xr:uid="{00000000-0005-0000-0000-000033000000}"/>
    <cellStyle name="Calculation 3 2" xfId="113" xr:uid="{00000000-0005-0000-0000-000033000000}"/>
    <cellStyle name="Calculation 3 3" xfId="118" xr:uid="{00000000-0005-0000-0000-000033000000}"/>
    <cellStyle name="Calculation 3 4" xfId="135" xr:uid="{00000000-0005-0000-0000-000033000000}"/>
    <cellStyle name="Calculation 3 5" xfId="163" xr:uid="{00000000-0005-0000-0000-000033000000}"/>
    <cellStyle name="Calculation 3 6" xfId="178" xr:uid="{00000000-0005-0000-0000-000033000000}"/>
    <cellStyle name="Calculation 3 7" xfId="190" xr:uid="{B466E736-20D3-485B-A2A4-773120A92482}"/>
    <cellStyle name="Calculation 3 8" xfId="189" xr:uid="{180E5226-BF05-47C8-821F-5A63E5721BB1}"/>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xfId="210" builtinId="8"/>
    <cellStyle name="Input 2" xfId="81" xr:uid="{00000000-0005-0000-0000-000045000000}"/>
    <cellStyle name="Input 2 2" xfId="133" xr:uid="{00000000-0005-0000-0000-000043000000}"/>
    <cellStyle name="Input 2 3" xfId="125" xr:uid="{00000000-0005-0000-0000-000043000000}"/>
    <cellStyle name="Input 2 4" xfId="143" xr:uid="{00000000-0005-0000-0000-000043000000}"/>
    <cellStyle name="Input 2 5" xfId="173" xr:uid="{00000000-0005-0000-0000-000043000000}"/>
    <cellStyle name="Input 2 6" xfId="156" xr:uid="{00000000-0005-0000-0000-000043000000}"/>
    <cellStyle name="Input 2 7" xfId="199" xr:uid="{A6CF68F0-86E6-4C32-B3A6-39BF2408A1C1}"/>
    <cellStyle name="Input 2 8" xfId="186" xr:uid="{9E1AD9E7-1579-43B9-8899-3D2A45F030F7}"/>
    <cellStyle name="Input 3" xfId="39" xr:uid="{00000000-0005-0000-0000-000046000000}"/>
    <cellStyle name="Input 3 2" xfId="114" xr:uid="{00000000-0005-0000-0000-000044000000}"/>
    <cellStyle name="Input 3 3" xfId="136" xr:uid="{00000000-0005-0000-0000-000044000000}"/>
    <cellStyle name="Input 3 4" xfId="131" xr:uid="{00000000-0005-0000-0000-000044000000}"/>
    <cellStyle name="Input 3 5" xfId="175" xr:uid="{00000000-0005-0000-0000-000044000000}"/>
    <cellStyle name="Input 3 6" xfId="157" xr:uid="{00000000-0005-0000-0000-000044000000}"/>
    <cellStyle name="Input 3 7" xfId="201" xr:uid="{C035582D-9E4E-493E-891A-CF7BE8F10EF7}"/>
    <cellStyle name="Input 3 8" xfId="198" xr:uid="{43E9AC63-DC66-47A2-93FB-4F66B097DFCD}"/>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48" xr:uid="{00000000-0005-0000-0000-0000C3000000}"/>
    <cellStyle name="Normal 11" xfId="151" xr:uid="{E5DBB397-4CCA-4EDE-8349-C94BDA4C9D9A}"/>
    <cellStyle name="Normal 12" xfId="154" xr:uid="{00000000-0005-0000-0000-0000C9000000}"/>
    <cellStyle name="Normal 13" xfId="179" xr:uid="{00000000-0005-0000-0000-0000E2000000}"/>
    <cellStyle name="Normal 14" xfId="182" xr:uid="{8D7B7FC9-7AF7-4041-9B7D-73C014BA6B87}"/>
    <cellStyle name="Normal 15" xfId="207" xr:uid="{BD4616D0-023E-4624-BF13-281B8D0A0B96}"/>
    <cellStyle name="Normal 16" xfId="211" xr:uid="{F82C65E1-087B-4F96-AEA3-1D92A0B8964D}"/>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1" xr:uid="{00000000-0005-0000-0000-00004C000000}"/>
    <cellStyle name="Normal 4 15" xfId="149" xr:uid="{00000000-0005-0000-0000-00004C000000}"/>
    <cellStyle name="Normal 4 16" xfId="152" xr:uid="{F06C02B9-03DD-4FF7-B6FA-94F4CC5F2B16}"/>
    <cellStyle name="Normal 4 17" xfId="165" xr:uid="{00000000-0005-0000-0000-00004C000000}"/>
    <cellStyle name="Normal 4 18" xfId="180" xr:uid="{00000000-0005-0000-0000-00004C000000}"/>
    <cellStyle name="Normal 4 19" xfId="191" xr:uid="{77F44C57-2C4E-4EA4-BB98-BF2B6A7A47B7}"/>
    <cellStyle name="Normal 4 2" xfId="47" xr:uid="{00000000-0005-0000-0000-000058000000}"/>
    <cellStyle name="Normal 4 20" xfId="208" xr:uid="{AA5FC8E3-8DE7-439B-9373-F4331737B899}"/>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0000000-0005-0000-0000-00009F000000}"/>
    <cellStyle name="Note 2" xfId="5" xr:uid="{00000000-0005-0000-0000-000064000000}"/>
    <cellStyle name="Note 2 2" xfId="128" xr:uid="{00000000-0005-0000-0000-00004E000000}"/>
    <cellStyle name="Note 2 3" xfId="137" xr:uid="{00000000-0005-0000-0000-00004E000000}"/>
    <cellStyle name="Note 2 4" xfId="144" xr:uid="{00000000-0005-0000-0000-00004E000000}"/>
    <cellStyle name="Note 2 5" xfId="168" xr:uid="{00000000-0005-0000-0000-00004E000000}"/>
    <cellStyle name="Note 2 6" xfId="160" xr:uid="{00000000-0005-0000-0000-00004E000000}"/>
    <cellStyle name="Note 2 7" xfId="194" xr:uid="{7E08B90F-8651-4BFF-A9DD-F8A2CC05E4C9}"/>
    <cellStyle name="Note 2 8" xfId="203" xr:uid="{5E4AA867-0DAC-488B-AC78-14B4C19B4019}"/>
    <cellStyle name="Note 3" xfId="89" xr:uid="{00000000-0005-0000-0000-000065000000}"/>
    <cellStyle name="Note 3 2" xfId="117" xr:uid="{00000000-0005-0000-0000-00004F000000}"/>
    <cellStyle name="Note 3 3" xfId="140" xr:uid="{00000000-0005-0000-0000-00004F000000}"/>
    <cellStyle name="Note 3 4" xfId="147" xr:uid="{00000000-0005-0000-0000-00004F000000}"/>
    <cellStyle name="Note 3 5" xfId="174" xr:uid="{00000000-0005-0000-0000-00004F000000}"/>
    <cellStyle name="Note 3 6" xfId="159" xr:uid="{00000000-0005-0000-0000-00004F000000}"/>
    <cellStyle name="Note 3 7" xfId="200" xr:uid="{F95F5B55-6175-43CA-8F29-25E0297E7706}"/>
    <cellStyle name="Note 3 8" xfId="206" xr:uid="{7E68D406-F4EB-4184-88FA-C2358061E3B7}"/>
    <cellStyle name="Note 4" xfId="42" xr:uid="{00000000-0005-0000-0000-000066000000}"/>
    <cellStyle name="Note 4 2" xfId="99" xr:uid="{00000000-0005-0000-0000-000067000000}"/>
    <cellStyle name="Note 4 3" xfId="130" xr:uid="{00000000-0005-0000-0000-000050000000}"/>
    <cellStyle name="Note 4 4" xfId="127" xr:uid="{00000000-0005-0000-0000-000050000000}"/>
    <cellStyle name="Note 4 5" xfId="141" xr:uid="{00000000-0005-0000-0000-000050000000}"/>
    <cellStyle name="Note 4 6" xfId="158" xr:uid="{00000000-0005-0000-0000-000050000000}"/>
    <cellStyle name="Note 4 7" xfId="162" xr:uid="{00000000-0005-0000-0000-000050000000}"/>
    <cellStyle name="Note 4 8" xfId="184" xr:uid="{F83414D4-C877-4318-AD78-D3F362593CA7}"/>
    <cellStyle name="Note 4 9" xfId="195" xr:uid="{2C25AF4B-4CEB-431D-96D8-65F1FD77D006}"/>
    <cellStyle name="Output 2" xfId="84" xr:uid="{00000000-0005-0000-0000-000068000000}"/>
    <cellStyle name="Output 2 2" xfId="132" xr:uid="{00000000-0005-0000-0000-000051000000}"/>
    <cellStyle name="Output 2 3" xfId="138" xr:uid="{00000000-0005-0000-0000-000051000000}"/>
    <cellStyle name="Output 2 4" xfId="145" xr:uid="{00000000-0005-0000-0000-000051000000}"/>
    <cellStyle name="Output 2 5" xfId="166" xr:uid="{00000000-0005-0000-0000-000051000000}"/>
    <cellStyle name="Output 2 6" xfId="171" xr:uid="{00000000-0005-0000-0000-000051000000}"/>
    <cellStyle name="Output 2 7" xfId="192" xr:uid="{B2573B14-5522-4721-8F6E-C9F12361FA73}"/>
    <cellStyle name="Output 2 8" xfId="204" xr:uid="{128E574F-4FC1-464B-BAE8-2459EFEA740A}"/>
    <cellStyle name="Output 3" xfId="43" xr:uid="{00000000-0005-0000-0000-000069000000}"/>
    <cellStyle name="Output 3 2" xfId="115" xr:uid="{00000000-0005-0000-0000-000052000000}"/>
    <cellStyle name="Output 3 3" xfId="129" xr:uid="{00000000-0005-0000-0000-000052000000}"/>
    <cellStyle name="Output 3 4" xfId="119" xr:uid="{00000000-0005-0000-0000-000052000000}"/>
    <cellStyle name="Output 3 5" xfId="155" xr:uid="{00000000-0005-0000-0000-000052000000}"/>
    <cellStyle name="Output 3 6" xfId="169" xr:uid="{00000000-0005-0000-0000-000052000000}"/>
    <cellStyle name="Output 3 7" xfId="183" xr:uid="{01B3E636-A470-42B0-96F1-C35CCE7941FB}"/>
    <cellStyle name="Output 3 8" xfId="185" xr:uid="{6CA9B4AD-4658-40AC-AE11-03B2FD4E7842}"/>
    <cellStyle name="Percent 2" xfId="134" xr:uid="{00000000-0005-0000-0000-0000A1000000}"/>
    <cellStyle name="Percent 3" xfId="150" xr:uid="{00000000-0005-0000-0000-0000C5000000}"/>
    <cellStyle name="Percent 4" xfId="153" xr:uid="{94D746ED-118E-4828-A297-019B3EFF1D7D}"/>
    <cellStyle name="Percent 5" xfId="176" xr:uid="{00000000-0005-0000-0000-0000CB000000}"/>
    <cellStyle name="Percent 6" xfId="181" xr:uid="{00000000-0005-0000-0000-0000E4000000}"/>
    <cellStyle name="Percent 7" xfId="202" xr:uid="{A098FFD7-B72A-4151-8640-367305869146}"/>
    <cellStyle name="Percent 8" xfId="209" xr:uid="{82DDE521-E337-4F34-B995-7B8A442C7678}"/>
    <cellStyle name="Title 2" xfId="85" xr:uid="{00000000-0005-0000-0000-00006A000000}"/>
    <cellStyle name="Title 3" xfId="44" xr:uid="{00000000-0005-0000-0000-00006B000000}"/>
    <cellStyle name="Total 2" xfId="86" xr:uid="{00000000-0005-0000-0000-00006C000000}"/>
    <cellStyle name="Total 2 2" xfId="120" xr:uid="{00000000-0005-0000-0000-000056000000}"/>
    <cellStyle name="Total 2 3" xfId="139" xr:uid="{00000000-0005-0000-0000-000056000000}"/>
    <cellStyle name="Total 2 4" xfId="146" xr:uid="{00000000-0005-0000-0000-000056000000}"/>
    <cellStyle name="Total 2 5" xfId="161" xr:uid="{00000000-0005-0000-0000-000056000000}"/>
    <cellStyle name="Total 2 6" xfId="172" xr:uid="{00000000-0005-0000-0000-000056000000}"/>
    <cellStyle name="Total 2 7" xfId="188" xr:uid="{1FE5C82C-9B37-4415-B83D-F788407F9BF1}"/>
    <cellStyle name="Total 2 8" xfId="205" xr:uid="{794477B3-16E1-43C9-8819-9A729BF07CE7}"/>
    <cellStyle name="Total 3" xfId="45" xr:uid="{00000000-0005-0000-0000-00006D000000}"/>
    <cellStyle name="Total 3 2" xfId="124" xr:uid="{00000000-0005-0000-0000-000057000000}"/>
    <cellStyle name="Total 3 3" xfId="123" xr:uid="{00000000-0005-0000-0000-000057000000}"/>
    <cellStyle name="Total 3 4" xfId="116" xr:uid="{00000000-0005-0000-0000-000057000000}"/>
    <cellStyle name="Total 3 5" xfId="170" xr:uid="{00000000-0005-0000-0000-000057000000}"/>
    <cellStyle name="Total 3 6" xfId="164" xr:uid="{00000000-0005-0000-0000-000057000000}"/>
    <cellStyle name="Total 3 7" xfId="197" xr:uid="{B5F2E6B2-8E8F-4AE6-8283-416B607EC7BC}"/>
    <cellStyle name="Total 3 8" xfId="187" xr:uid="{4FB703C3-193F-4119-9FD9-D482695F15BD}"/>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14</xdr:col>
      <xdr:colOff>276225</xdr:colOff>
      <xdr:row>0</xdr:row>
      <xdr:rowOff>161925</xdr:rowOff>
    </xdr:from>
    <xdr:ext cx="3918252" cy="1846531"/>
    <xdr:sp macro="" textlink="">
      <xdr:nvSpPr>
        <xdr:cNvPr id="2" name="TextBox 1">
          <a:extLst>
            <a:ext uri="{FF2B5EF4-FFF2-40B4-BE49-F238E27FC236}">
              <a16:creationId xmlns:a16="http://schemas.microsoft.com/office/drawing/2014/main" id="{D082B815-98BE-4AC3-888B-1BC34F529DA9}"/>
            </a:ext>
          </a:extLst>
        </xdr:cNvPr>
        <xdr:cNvSpPr txBox="1"/>
      </xdr:nvSpPr>
      <xdr:spPr>
        <a:xfrm>
          <a:off x="8810625" y="16192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workbookViewId="0">
      <selection activeCell="I17" sqref="I17"/>
    </sheetView>
  </sheetViews>
  <sheetFormatPr defaultRowHeight="12.75" x14ac:dyDescent="0.2"/>
  <cols>
    <col min="1" max="1" width="28.7109375" customWidth="1"/>
    <col min="2" max="7" width="9.28515625" bestFit="1" customWidth="1"/>
    <col min="8" max="8" width="15" bestFit="1" customWidth="1"/>
    <col min="9" max="9" width="15.7109375" bestFit="1" customWidth="1"/>
  </cols>
  <sheetData>
    <row r="1" spans="1:9" ht="15.75" x14ac:dyDescent="0.25">
      <c r="A1" s="4" t="s">
        <v>0</v>
      </c>
      <c r="B1" s="3"/>
      <c r="C1" s="1"/>
      <c r="D1" s="1"/>
      <c r="E1" s="1"/>
      <c r="F1" s="1"/>
      <c r="G1" s="1"/>
      <c r="H1" s="1"/>
      <c r="I1" s="1"/>
    </row>
    <row r="2" spans="1:9" ht="15.75" x14ac:dyDescent="0.25">
      <c r="A2" s="1"/>
    </row>
    <row r="3" spans="1:9" s="2" customFormat="1" x14ac:dyDescent="0.2">
      <c r="A3" s="9"/>
      <c r="B3" s="6" t="s">
        <v>6</v>
      </c>
      <c r="C3" s="6" t="s">
        <v>7</v>
      </c>
      <c r="D3" s="6" t="s">
        <v>8</v>
      </c>
      <c r="E3" s="6" t="s">
        <v>9</v>
      </c>
      <c r="F3" s="6" t="s">
        <v>10</v>
      </c>
      <c r="G3" s="6" t="s">
        <v>11</v>
      </c>
      <c r="H3" s="6" t="s">
        <v>16</v>
      </c>
      <c r="I3" s="7" t="s">
        <v>17</v>
      </c>
    </row>
    <row r="4" spans="1:9" x14ac:dyDescent="0.2">
      <c r="A4" s="36" t="s">
        <v>25</v>
      </c>
      <c r="B4" s="5">
        <v>13</v>
      </c>
      <c r="C4" s="5">
        <v>14.4</v>
      </c>
      <c r="D4" s="5">
        <v>8.1000000000000014</v>
      </c>
      <c r="E4" s="5">
        <v>2.9</v>
      </c>
      <c r="F4" s="5">
        <v>2.8</v>
      </c>
      <c r="G4" s="5">
        <v>9.1999999999999993</v>
      </c>
      <c r="H4" s="50"/>
      <c r="I4" s="8">
        <f t="shared" ref="I4:I13" si="0">SUM(B4:G4)</f>
        <v>50.399999999999991</v>
      </c>
    </row>
    <row r="5" spans="1:9" x14ac:dyDescent="0.2">
      <c r="A5" s="40" t="s">
        <v>26</v>
      </c>
      <c r="B5" s="5">
        <v>18.5</v>
      </c>
      <c r="C5" s="5">
        <v>15.6</v>
      </c>
      <c r="D5" s="5">
        <v>9.8999999999999986</v>
      </c>
      <c r="E5" s="5">
        <v>2.4</v>
      </c>
      <c r="F5" s="5">
        <v>3.1</v>
      </c>
      <c r="G5" s="5">
        <v>8.8000000000000007</v>
      </c>
      <c r="H5" s="50"/>
      <c r="I5" s="8">
        <f t="shared" si="0"/>
        <v>58.3</v>
      </c>
    </row>
    <row r="6" spans="1:9" x14ac:dyDescent="0.2">
      <c r="A6" s="40" t="s">
        <v>27</v>
      </c>
      <c r="B6" s="5">
        <v>7</v>
      </c>
      <c r="C6" s="5">
        <v>14</v>
      </c>
      <c r="D6" s="5">
        <v>9.8999999999999986</v>
      </c>
      <c r="E6" s="5">
        <v>1.3</v>
      </c>
      <c r="F6" s="5">
        <v>2.2999999999999998</v>
      </c>
      <c r="G6" s="5">
        <v>8.8000000000000007</v>
      </c>
      <c r="H6" s="50"/>
      <c r="I6" s="8">
        <f t="shared" si="0"/>
        <v>43.3</v>
      </c>
    </row>
    <row r="7" spans="1:9" ht="25.5" x14ac:dyDescent="0.2">
      <c r="A7" s="40" t="s">
        <v>28</v>
      </c>
      <c r="B7" s="5">
        <v>11</v>
      </c>
      <c r="C7" s="5">
        <v>13.2</v>
      </c>
      <c r="D7" s="5">
        <v>10.8</v>
      </c>
      <c r="E7" s="5">
        <v>3</v>
      </c>
      <c r="F7" s="5">
        <v>2.9</v>
      </c>
      <c r="G7" s="5">
        <v>11.2</v>
      </c>
      <c r="H7" s="50"/>
      <c r="I7" s="8">
        <f t="shared" si="0"/>
        <v>52.099999999999994</v>
      </c>
    </row>
    <row r="8" spans="1:9" x14ac:dyDescent="0.2">
      <c r="A8" s="40" t="s">
        <v>29</v>
      </c>
      <c r="B8" s="5">
        <v>7</v>
      </c>
      <c r="C8" s="5">
        <v>6.4</v>
      </c>
      <c r="D8" s="5">
        <v>5.6999999999999993</v>
      </c>
      <c r="E8" s="5">
        <v>1</v>
      </c>
      <c r="F8" s="5">
        <v>1.3</v>
      </c>
      <c r="G8" s="5">
        <v>5.6</v>
      </c>
      <c r="H8" s="50"/>
      <c r="I8" s="8">
        <f t="shared" si="0"/>
        <v>27</v>
      </c>
    </row>
    <row r="9" spans="1:9" x14ac:dyDescent="0.2">
      <c r="A9" s="40" t="s">
        <v>30</v>
      </c>
      <c r="B9" s="5">
        <v>19.5</v>
      </c>
      <c r="C9" s="5">
        <v>13.6</v>
      </c>
      <c r="D9" s="5">
        <v>11.399999999999999</v>
      </c>
      <c r="E9" s="5">
        <v>2.1</v>
      </c>
      <c r="F9" s="5">
        <v>3.2</v>
      </c>
      <c r="G9" s="5">
        <v>11.2</v>
      </c>
      <c r="H9" s="50"/>
      <c r="I9" s="8">
        <f t="shared" si="0"/>
        <v>61</v>
      </c>
    </row>
    <row r="10" spans="1:9" x14ac:dyDescent="0.2">
      <c r="A10" s="40" t="s">
        <v>31</v>
      </c>
      <c r="B10" s="5">
        <v>18</v>
      </c>
      <c r="C10" s="5">
        <v>12.8</v>
      </c>
      <c r="D10" s="5">
        <v>9.8999999999999986</v>
      </c>
      <c r="E10" s="5">
        <v>3.4</v>
      </c>
      <c r="F10" s="5">
        <v>3.6</v>
      </c>
      <c r="G10" s="5">
        <v>8</v>
      </c>
      <c r="H10" s="50"/>
      <c r="I10" s="8">
        <f t="shared" si="0"/>
        <v>55.7</v>
      </c>
    </row>
    <row r="11" spans="1:9" x14ac:dyDescent="0.2">
      <c r="A11" s="40" t="s">
        <v>32</v>
      </c>
      <c r="B11" s="5">
        <v>22</v>
      </c>
      <c r="C11" s="5">
        <v>14</v>
      </c>
      <c r="D11" s="5">
        <v>11.399999999999999</v>
      </c>
      <c r="E11" s="5">
        <v>3.7</v>
      </c>
      <c r="F11" s="5">
        <v>3.8</v>
      </c>
      <c r="G11" s="5">
        <v>13.6</v>
      </c>
      <c r="H11" s="50"/>
      <c r="I11" s="8">
        <f t="shared" si="0"/>
        <v>68.5</v>
      </c>
    </row>
    <row r="12" spans="1:9" x14ac:dyDescent="0.2">
      <c r="A12" s="40" t="s">
        <v>33</v>
      </c>
      <c r="B12" s="5">
        <v>9.5</v>
      </c>
      <c r="C12" s="5">
        <v>14.8</v>
      </c>
      <c r="D12" s="5">
        <v>9.6000000000000014</v>
      </c>
      <c r="E12" s="5">
        <v>3.5</v>
      </c>
      <c r="F12" s="5">
        <v>2.8</v>
      </c>
      <c r="G12" s="5">
        <v>7.6</v>
      </c>
      <c r="H12" s="50"/>
      <c r="I12" s="8">
        <f t="shared" si="0"/>
        <v>47.800000000000004</v>
      </c>
    </row>
    <row r="13" spans="1:9" x14ac:dyDescent="0.2">
      <c r="A13" s="40" t="s">
        <v>34</v>
      </c>
      <c r="B13" s="5">
        <v>13.5</v>
      </c>
      <c r="C13" s="5">
        <v>14.4</v>
      </c>
      <c r="D13" s="5">
        <v>10.8</v>
      </c>
      <c r="E13" s="5">
        <v>2.1</v>
      </c>
      <c r="F13" s="5">
        <v>4.0999999999999996</v>
      </c>
      <c r="G13" s="5">
        <v>12.4</v>
      </c>
      <c r="H13" s="50"/>
      <c r="I13" s="8">
        <f t="shared" si="0"/>
        <v>57.300000000000004</v>
      </c>
    </row>
    <row r="16" spans="1:9"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25" spans="2:7" x14ac:dyDescent="0.2">
      <c r="B25" s="5"/>
      <c r="C25" s="5"/>
      <c r="D25" s="5"/>
      <c r="E25" s="5"/>
      <c r="F25" s="5"/>
      <c r="G25" s="5"/>
    </row>
    <row r="26" spans="2:7" x14ac:dyDescent="0.2">
      <c r="B26" s="5"/>
      <c r="C26" s="5"/>
      <c r="D26" s="5"/>
      <c r="E26" s="5"/>
      <c r="F26" s="5"/>
      <c r="G26" s="5"/>
    </row>
  </sheetData>
  <phoneticPr fontId="48"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workbookViewId="0">
      <selection activeCell="H23" sqref="H23"/>
    </sheetView>
  </sheetViews>
  <sheetFormatPr defaultRowHeight="12.75" x14ac:dyDescent="0.2"/>
  <cols>
    <col min="1" max="1" width="28.85546875" bestFit="1" customWidth="1"/>
    <col min="2" max="7" width="9.28515625" bestFit="1" customWidth="1"/>
    <col min="8" max="8" width="15" bestFit="1" customWidth="1"/>
    <col min="9" max="9" width="15.71093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16</v>
      </c>
      <c r="I3" s="7" t="s">
        <v>17</v>
      </c>
      <c r="J3" s="2"/>
      <c r="K3" s="2"/>
      <c r="L3" s="2"/>
      <c r="M3" s="2"/>
      <c r="N3" s="2"/>
      <c r="O3" s="2"/>
      <c r="P3" s="2"/>
      <c r="Q3" s="2"/>
    </row>
    <row r="4" spans="1:17" x14ac:dyDescent="0.2">
      <c r="A4" s="36" t="s">
        <v>25</v>
      </c>
      <c r="B4" s="5">
        <v>24</v>
      </c>
      <c r="C4" s="5">
        <v>19.2</v>
      </c>
      <c r="D4" s="5">
        <v>13.5</v>
      </c>
      <c r="E4" s="5">
        <v>4.5</v>
      </c>
      <c r="F4" s="5">
        <v>4.5</v>
      </c>
      <c r="G4" s="5">
        <v>19.2</v>
      </c>
      <c r="H4" s="50"/>
      <c r="I4" s="8">
        <f t="shared" ref="I4:I13" si="0">SUM(B4:G4)</f>
        <v>84.9</v>
      </c>
    </row>
    <row r="5" spans="1:17" x14ac:dyDescent="0.2">
      <c r="A5" s="40" t="s">
        <v>26</v>
      </c>
      <c r="B5" s="5">
        <v>24</v>
      </c>
      <c r="C5" s="5">
        <v>19.2</v>
      </c>
      <c r="D5" s="5">
        <v>13.799999999999999</v>
      </c>
      <c r="E5" s="5">
        <v>4.5</v>
      </c>
      <c r="F5" s="5">
        <v>4.5</v>
      </c>
      <c r="G5" s="5">
        <v>19.2</v>
      </c>
      <c r="H5" s="50"/>
      <c r="I5" s="8">
        <f t="shared" si="0"/>
        <v>85.2</v>
      </c>
    </row>
    <row r="6" spans="1:17" x14ac:dyDescent="0.2">
      <c r="A6" s="40" t="s">
        <v>27</v>
      </c>
      <c r="B6" s="5">
        <v>20</v>
      </c>
      <c r="C6" s="5">
        <v>14</v>
      </c>
      <c r="D6" s="5">
        <v>11.399999999999999</v>
      </c>
      <c r="E6" s="5">
        <v>4.8</v>
      </c>
      <c r="F6" s="5">
        <v>3.5</v>
      </c>
      <c r="G6" s="5">
        <v>14</v>
      </c>
      <c r="H6" s="50"/>
      <c r="I6" s="8">
        <f t="shared" si="0"/>
        <v>67.699999999999989</v>
      </c>
    </row>
    <row r="7" spans="1:17" ht="25.5" x14ac:dyDescent="0.2">
      <c r="A7" s="40" t="s">
        <v>28</v>
      </c>
      <c r="B7" s="5">
        <v>19</v>
      </c>
      <c r="C7" s="5">
        <v>14</v>
      </c>
      <c r="D7" s="5">
        <v>10.5</v>
      </c>
      <c r="E7" s="5">
        <v>2.5</v>
      </c>
      <c r="F7" s="5">
        <v>3.5</v>
      </c>
      <c r="G7" s="5">
        <v>12</v>
      </c>
      <c r="H7" s="50"/>
      <c r="I7" s="8">
        <f t="shared" si="0"/>
        <v>61.5</v>
      </c>
    </row>
    <row r="8" spans="1:17" x14ac:dyDescent="0.2">
      <c r="A8" s="40" t="s">
        <v>29</v>
      </c>
      <c r="B8" s="5">
        <v>19.5</v>
      </c>
      <c r="C8" s="5">
        <v>12.8</v>
      </c>
      <c r="D8" s="5">
        <v>10.5</v>
      </c>
      <c r="E8" s="5">
        <v>1.5</v>
      </c>
      <c r="F8" s="5">
        <v>3.2</v>
      </c>
      <c r="G8" s="5">
        <v>12.8</v>
      </c>
      <c r="H8" s="50"/>
      <c r="I8" s="8">
        <f t="shared" si="0"/>
        <v>60.3</v>
      </c>
    </row>
    <row r="9" spans="1:17" x14ac:dyDescent="0.2">
      <c r="A9" s="40" t="s">
        <v>30</v>
      </c>
      <c r="B9" s="5">
        <v>21</v>
      </c>
      <c r="C9" s="5">
        <v>16.8</v>
      </c>
      <c r="D9" s="5">
        <v>12.899999999999999</v>
      </c>
      <c r="E9" s="5">
        <v>3</v>
      </c>
      <c r="F9" s="5">
        <v>3.8</v>
      </c>
      <c r="G9" s="5">
        <v>16.8</v>
      </c>
      <c r="H9" s="50"/>
      <c r="I9" s="8">
        <f t="shared" si="0"/>
        <v>74.3</v>
      </c>
    </row>
    <row r="10" spans="1:17" x14ac:dyDescent="0.2">
      <c r="A10" s="40" t="s">
        <v>31</v>
      </c>
      <c r="B10" s="5">
        <v>22.5</v>
      </c>
      <c r="C10" s="5">
        <v>16</v>
      </c>
      <c r="D10" s="5">
        <v>12</v>
      </c>
      <c r="E10" s="5">
        <v>3.5</v>
      </c>
      <c r="F10" s="5">
        <v>4</v>
      </c>
      <c r="G10" s="5">
        <v>16.8</v>
      </c>
      <c r="H10" s="50"/>
      <c r="I10" s="8">
        <f t="shared" si="0"/>
        <v>74.8</v>
      </c>
    </row>
    <row r="11" spans="1:17" x14ac:dyDescent="0.2">
      <c r="A11" s="40" t="s">
        <v>32</v>
      </c>
      <c r="B11" s="5">
        <v>24.5</v>
      </c>
      <c r="C11" s="5">
        <v>19.2</v>
      </c>
      <c r="D11" s="5">
        <v>14.399999999999999</v>
      </c>
      <c r="E11" s="5">
        <v>4.5</v>
      </c>
      <c r="F11" s="5">
        <v>4.5</v>
      </c>
      <c r="G11" s="5">
        <v>20</v>
      </c>
      <c r="H11" s="50"/>
      <c r="I11" s="8">
        <f t="shared" si="0"/>
        <v>87.1</v>
      </c>
    </row>
    <row r="12" spans="1:17" x14ac:dyDescent="0.2">
      <c r="A12" s="40" t="s">
        <v>33</v>
      </c>
      <c r="B12" s="5">
        <v>11.5</v>
      </c>
      <c r="C12" s="5">
        <v>9.1999999999999993</v>
      </c>
      <c r="D12" s="5">
        <v>9</v>
      </c>
      <c r="E12" s="5">
        <v>3.5</v>
      </c>
      <c r="F12" s="5">
        <v>3.5</v>
      </c>
      <c r="G12" s="5">
        <v>9.1999999999999993</v>
      </c>
      <c r="H12" s="50"/>
      <c r="I12" s="8">
        <f t="shared" si="0"/>
        <v>45.900000000000006</v>
      </c>
    </row>
    <row r="13" spans="1:17" x14ac:dyDescent="0.2">
      <c r="A13" s="40" t="s">
        <v>34</v>
      </c>
      <c r="B13" s="5">
        <v>20</v>
      </c>
      <c r="C13" s="5">
        <v>16.8</v>
      </c>
      <c r="D13" s="5">
        <v>12</v>
      </c>
      <c r="E13" s="5">
        <v>4</v>
      </c>
      <c r="F13" s="5">
        <v>4</v>
      </c>
      <c r="G13" s="5">
        <v>16</v>
      </c>
      <c r="H13" s="50"/>
      <c r="I13" s="8">
        <f t="shared" si="0"/>
        <v>72.8</v>
      </c>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48" spans="5:5" x14ac:dyDescent="0.2">
      <c r="E48"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workbookViewId="0">
      <selection activeCell="H20" sqref="H20"/>
    </sheetView>
  </sheetViews>
  <sheetFormatPr defaultRowHeight="12.75" x14ac:dyDescent="0.2"/>
  <cols>
    <col min="1" max="1" width="28.85546875" bestFit="1" customWidth="1"/>
    <col min="2" max="7" width="9.28515625" bestFit="1" customWidth="1"/>
    <col min="8" max="8" width="15" bestFit="1" customWidth="1"/>
    <col min="9" max="9" width="15.71093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16</v>
      </c>
      <c r="I3" s="7" t="s">
        <v>17</v>
      </c>
      <c r="J3" s="2"/>
      <c r="K3" s="2"/>
      <c r="L3" s="2"/>
      <c r="M3" s="2"/>
      <c r="N3" s="2"/>
      <c r="O3" s="2"/>
      <c r="P3" s="2"/>
      <c r="Q3" s="2"/>
    </row>
    <row r="4" spans="1:17" x14ac:dyDescent="0.2">
      <c r="A4" s="36" t="s">
        <v>25</v>
      </c>
      <c r="B4" s="5">
        <v>20</v>
      </c>
      <c r="C4" s="5">
        <v>16.399999999999999</v>
      </c>
      <c r="D4" s="5">
        <v>12.899999999999999</v>
      </c>
      <c r="E4" s="5">
        <v>4</v>
      </c>
      <c r="F4" s="5">
        <v>4</v>
      </c>
      <c r="G4" s="5">
        <v>16</v>
      </c>
      <c r="H4" s="50"/>
      <c r="I4" s="8">
        <f t="shared" ref="I4:I13" si="0">SUM(B4:G4)</f>
        <v>73.3</v>
      </c>
    </row>
    <row r="5" spans="1:17" x14ac:dyDescent="0.2">
      <c r="A5" s="40" t="s">
        <v>26</v>
      </c>
      <c r="B5" s="5">
        <v>22.5</v>
      </c>
      <c r="C5" s="5">
        <v>18.399999999999999</v>
      </c>
      <c r="D5" s="5">
        <v>13.799999999999999</v>
      </c>
      <c r="E5" s="5">
        <v>4.0999999999999996</v>
      </c>
      <c r="F5" s="5">
        <v>4.0999999999999996</v>
      </c>
      <c r="G5" s="5">
        <v>18.399999999999999</v>
      </c>
      <c r="H5" s="50"/>
      <c r="I5" s="8">
        <f t="shared" si="0"/>
        <v>81.3</v>
      </c>
    </row>
    <row r="6" spans="1:17" x14ac:dyDescent="0.2">
      <c r="A6" s="40" t="s">
        <v>27</v>
      </c>
      <c r="B6" s="5">
        <v>18</v>
      </c>
      <c r="C6" s="5">
        <v>14.8</v>
      </c>
      <c r="D6" s="5">
        <v>12</v>
      </c>
      <c r="E6" s="5">
        <v>4</v>
      </c>
      <c r="F6" s="5">
        <v>4.0999999999999996</v>
      </c>
      <c r="G6" s="5">
        <v>16.399999999999999</v>
      </c>
      <c r="H6" s="50"/>
      <c r="I6" s="8">
        <f t="shared" si="0"/>
        <v>69.3</v>
      </c>
    </row>
    <row r="7" spans="1:17" ht="25.5" x14ac:dyDescent="0.2">
      <c r="A7" s="40" t="s">
        <v>28</v>
      </c>
      <c r="B7" s="5">
        <v>20.5</v>
      </c>
      <c r="C7" s="5">
        <v>16.399999999999999</v>
      </c>
      <c r="D7" s="5">
        <v>12</v>
      </c>
      <c r="E7" s="5">
        <v>4</v>
      </c>
      <c r="F7" s="5">
        <v>4.0999999999999996</v>
      </c>
      <c r="G7" s="5">
        <v>15.6</v>
      </c>
      <c r="H7" s="50"/>
      <c r="I7" s="8">
        <f t="shared" si="0"/>
        <v>72.599999999999994</v>
      </c>
    </row>
    <row r="8" spans="1:17" x14ac:dyDescent="0.2">
      <c r="A8" s="40" t="s">
        <v>29</v>
      </c>
      <c r="B8" s="5">
        <v>19</v>
      </c>
      <c r="C8" s="5">
        <v>14.8</v>
      </c>
      <c r="D8" s="5">
        <v>12</v>
      </c>
      <c r="E8" s="5">
        <v>3</v>
      </c>
      <c r="F8" s="5">
        <v>3.6</v>
      </c>
      <c r="G8" s="5">
        <v>14.4</v>
      </c>
      <c r="H8" s="50"/>
      <c r="I8" s="8">
        <f t="shared" si="0"/>
        <v>66.8</v>
      </c>
    </row>
    <row r="9" spans="1:17" x14ac:dyDescent="0.2">
      <c r="A9" s="40" t="s">
        <v>30</v>
      </c>
      <c r="B9" s="5">
        <v>18</v>
      </c>
      <c r="C9" s="5">
        <v>14.8</v>
      </c>
      <c r="D9" s="5">
        <v>11.399999999999999</v>
      </c>
      <c r="E9" s="5">
        <v>3.5</v>
      </c>
      <c r="F9" s="5">
        <v>3.4</v>
      </c>
      <c r="G9" s="5">
        <v>15.6</v>
      </c>
      <c r="H9" s="50"/>
      <c r="I9" s="8">
        <f t="shared" si="0"/>
        <v>66.699999999999989</v>
      </c>
    </row>
    <row r="10" spans="1:17" x14ac:dyDescent="0.2">
      <c r="A10" s="40" t="s">
        <v>31</v>
      </c>
      <c r="B10" s="5">
        <v>20</v>
      </c>
      <c r="C10" s="5">
        <v>15.6</v>
      </c>
      <c r="D10" s="5">
        <v>12</v>
      </c>
      <c r="E10" s="5">
        <v>3.9</v>
      </c>
      <c r="F10" s="5">
        <v>3.9</v>
      </c>
      <c r="G10" s="5">
        <v>15.2</v>
      </c>
      <c r="H10" s="50"/>
      <c r="I10" s="8">
        <f t="shared" si="0"/>
        <v>70.599999999999994</v>
      </c>
    </row>
    <row r="11" spans="1:17" x14ac:dyDescent="0.2">
      <c r="A11" s="40" t="s">
        <v>32</v>
      </c>
      <c r="B11" s="5">
        <v>22</v>
      </c>
      <c r="C11" s="5">
        <v>17.2</v>
      </c>
      <c r="D11" s="5">
        <v>12.899999999999999</v>
      </c>
      <c r="E11" s="5">
        <v>4.0999999999999996</v>
      </c>
      <c r="F11" s="5">
        <v>4.0999999999999996</v>
      </c>
      <c r="G11" s="5">
        <v>16.399999999999999</v>
      </c>
      <c r="H11" s="50"/>
      <c r="I11" s="8">
        <f t="shared" si="0"/>
        <v>76.7</v>
      </c>
    </row>
    <row r="12" spans="1:17" x14ac:dyDescent="0.2">
      <c r="A12" s="40" t="s">
        <v>33</v>
      </c>
      <c r="B12" s="5">
        <v>21</v>
      </c>
      <c r="C12" s="5">
        <v>16</v>
      </c>
      <c r="D12" s="5">
        <v>12.299999999999999</v>
      </c>
      <c r="E12" s="5">
        <v>3.9</v>
      </c>
      <c r="F12" s="5">
        <v>4</v>
      </c>
      <c r="G12" s="5">
        <v>14</v>
      </c>
      <c r="H12" s="50"/>
      <c r="I12" s="8">
        <f t="shared" si="0"/>
        <v>71.199999999999989</v>
      </c>
    </row>
    <row r="13" spans="1:17" x14ac:dyDescent="0.2">
      <c r="A13" s="40" t="s">
        <v>34</v>
      </c>
      <c r="B13" s="5">
        <v>21</v>
      </c>
      <c r="C13" s="5">
        <v>17.2</v>
      </c>
      <c r="D13" s="5">
        <v>12.600000000000001</v>
      </c>
      <c r="E13" s="5">
        <v>4</v>
      </c>
      <c r="F13" s="5">
        <v>4</v>
      </c>
      <c r="G13" s="5">
        <v>16.399999999999999</v>
      </c>
      <c r="H13" s="50"/>
      <c r="I13" s="8">
        <f t="shared" si="0"/>
        <v>75.2</v>
      </c>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
  <sheetViews>
    <sheetView workbookViewId="0">
      <selection activeCell="I6" sqref="I6"/>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16</v>
      </c>
      <c r="I3" s="7" t="s">
        <v>17</v>
      </c>
      <c r="J3" s="2"/>
      <c r="K3" s="2"/>
      <c r="L3" s="2"/>
      <c r="M3" s="2"/>
      <c r="N3" s="2"/>
      <c r="O3" s="2"/>
      <c r="P3" s="2"/>
      <c r="Q3" s="2"/>
    </row>
    <row r="4" spans="1:17" x14ac:dyDescent="0.2">
      <c r="A4" s="36" t="s">
        <v>25</v>
      </c>
      <c r="B4" s="5">
        <v>15</v>
      </c>
      <c r="C4" s="5">
        <v>12</v>
      </c>
      <c r="D4" s="5">
        <v>9</v>
      </c>
      <c r="E4" s="5">
        <v>5</v>
      </c>
      <c r="F4" s="5">
        <v>3</v>
      </c>
      <c r="G4" s="5">
        <v>16</v>
      </c>
      <c r="H4" s="5"/>
      <c r="I4" s="8">
        <f t="shared" ref="I4:I13" si="0">SUM(B4:G4)</f>
        <v>60</v>
      </c>
    </row>
    <row r="5" spans="1:17" x14ac:dyDescent="0.2">
      <c r="A5" s="40" t="s">
        <v>26</v>
      </c>
      <c r="B5" s="5">
        <v>20</v>
      </c>
      <c r="C5" s="5">
        <v>16</v>
      </c>
      <c r="D5" s="5">
        <v>12</v>
      </c>
      <c r="E5" s="5">
        <v>5</v>
      </c>
      <c r="F5" s="5">
        <v>4</v>
      </c>
      <c r="G5" s="5">
        <v>16</v>
      </c>
      <c r="H5" s="5"/>
      <c r="I5" s="8">
        <f t="shared" si="0"/>
        <v>73</v>
      </c>
    </row>
    <row r="6" spans="1:17" x14ac:dyDescent="0.2">
      <c r="A6" s="40" t="s">
        <v>27</v>
      </c>
      <c r="B6" s="5">
        <v>20</v>
      </c>
      <c r="C6" s="5">
        <v>16</v>
      </c>
      <c r="D6" s="5">
        <v>12</v>
      </c>
      <c r="E6" s="5">
        <v>5</v>
      </c>
      <c r="F6" s="5">
        <v>4</v>
      </c>
      <c r="G6" s="5">
        <v>20</v>
      </c>
      <c r="H6" s="5"/>
      <c r="I6" s="8">
        <f t="shared" si="0"/>
        <v>77</v>
      </c>
    </row>
    <row r="7" spans="1:17" ht="25.5" x14ac:dyDescent="0.2">
      <c r="A7" s="40" t="s">
        <v>28</v>
      </c>
      <c r="B7" s="5">
        <v>10</v>
      </c>
      <c r="C7" s="5">
        <v>12</v>
      </c>
      <c r="D7" s="5">
        <v>9</v>
      </c>
      <c r="E7" s="5">
        <v>4</v>
      </c>
      <c r="F7" s="5">
        <v>2</v>
      </c>
      <c r="G7" s="5">
        <v>12</v>
      </c>
      <c r="H7" s="5"/>
      <c r="I7" s="8">
        <f t="shared" si="0"/>
        <v>49</v>
      </c>
    </row>
    <row r="8" spans="1:17" x14ac:dyDescent="0.2">
      <c r="A8" s="40" t="s">
        <v>29</v>
      </c>
      <c r="B8" s="5">
        <v>10</v>
      </c>
      <c r="C8" s="5">
        <v>8</v>
      </c>
      <c r="D8" s="5">
        <v>3</v>
      </c>
      <c r="E8" s="5">
        <v>0</v>
      </c>
      <c r="F8" s="5">
        <v>1</v>
      </c>
      <c r="G8" s="5">
        <v>4</v>
      </c>
      <c r="H8" s="5"/>
      <c r="I8" s="8">
        <f t="shared" si="0"/>
        <v>26</v>
      </c>
    </row>
    <row r="9" spans="1:17" x14ac:dyDescent="0.2">
      <c r="A9" s="40" t="s">
        <v>30</v>
      </c>
      <c r="B9" s="5">
        <v>10</v>
      </c>
      <c r="C9" s="5">
        <v>8</v>
      </c>
      <c r="D9" s="5">
        <v>6</v>
      </c>
      <c r="E9" s="5">
        <v>4</v>
      </c>
      <c r="F9" s="5">
        <v>2</v>
      </c>
      <c r="G9" s="5">
        <v>8</v>
      </c>
      <c r="H9" s="5"/>
      <c r="I9" s="8">
        <f t="shared" si="0"/>
        <v>38</v>
      </c>
    </row>
    <row r="10" spans="1:17" x14ac:dyDescent="0.2">
      <c r="A10" s="40" t="s">
        <v>31</v>
      </c>
      <c r="B10" s="5">
        <v>15</v>
      </c>
      <c r="C10" s="5">
        <v>12</v>
      </c>
      <c r="D10" s="5">
        <v>15</v>
      </c>
      <c r="E10" s="5">
        <v>5</v>
      </c>
      <c r="F10" s="5">
        <v>5</v>
      </c>
      <c r="G10" s="5">
        <v>20</v>
      </c>
      <c r="H10" s="5"/>
      <c r="I10" s="8">
        <f t="shared" si="0"/>
        <v>72</v>
      </c>
    </row>
    <row r="11" spans="1:17" x14ac:dyDescent="0.2">
      <c r="A11" s="40" t="s">
        <v>32</v>
      </c>
      <c r="B11" s="5">
        <v>15</v>
      </c>
      <c r="C11" s="5">
        <v>12</v>
      </c>
      <c r="D11" s="5">
        <v>9</v>
      </c>
      <c r="E11" s="5">
        <v>5</v>
      </c>
      <c r="F11" s="5">
        <v>3</v>
      </c>
      <c r="G11" s="5">
        <v>16</v>
      </c>
      <c r="H11" s="5"/>
      <c r="I11" s="8">
        <f t="shared" si="0"/>
        <v>60</v>
      </c>
    </row>
    <row r="12" spans="1:17" x14ac:dyDescent="0.2">
      <c r="A12" s="40" t="s">
        <v>33</v>
      </c>
      <c r="B12" s="5">
        <v>10</v>
      </c>
      <c r="C12" s="5">
        <v>8</v>
      </c>
      <c r="D12" s="5">
        <v>9</v>
      </c>
      <c r="E12" s="5">
        <v>5</v>
      </c>
      <c r="F12" s="5">
        <v>2</v>
      </c>
      <c r="G12" s="5">
        <v>8</v>
      </c>
      <c r="H12" s="5"/>
      <c r="I12" s="8">
        <f t="shared" si="0"/>
        <v>42</v>
      </c>
    </row>
    <row r="13" spans="1:17" x14ac:dyDescent="0.2">
      <c r="A13" s="40" t="s">
        <v>34</v>
      </c>
      <c r="B13" s="5">
        <v>20</v>
      </c>
      <c r="C13" s="5">
        <v>20</v>
      </c>
      <c r="D13" s="5">
        <v>15</v>
      </c>
      <c r="E13" s="5">
        <v>5</v>
      </c>
      <c r="F13" s="5">
        <v>5</v>
      </c>
      <c r="G13" s="5">
        <v>20</v>
      </c>
      <c r="H13" s="5"/>
      <c r="I13" s="8">
        <f t="shared" si="0"/>
        <v>85</v>
      </c>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4"/>
  <sheetViews>
    <sheetView workbookViewId="0">
      <selection activeCell="I32" sqref="I32"/>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16</v>
      </c>
      <c r="I3" s="7" t="s">
        <v>17</v>
      </c>
      <c r="J3" s="2"/>
      <c r="K3" s="2"/>
      <c r="L3" s="2"/>
      <c r="M3" s="2"/>
      <c r="N3" s="2"/>
      <c r="O3" s="2"/>
      <c r="P3" s="2"/>
      <c r="Q3" s="2"/>
    </row>
    <row r="4" spans="1:17" x14ac:dyDescent="0.2">
      <c r="A4" s="36" t="s">
        <v>25</v>
      </c>
      <c r="B4" s="5">
        <v>17.5</v>
      </c>
      <c r="C4" s="5">
        <v>16</v>
      </c>
      <c r="D4" s="5">
        <v>12</v>
      </c>
      <c r="E4" s="5">
        <v>4</v>
      </c>
      <c r="F4" s="5">
        <v>4</v>
      </c>
      <c r="G4" s="5">
        <v>16</v>
      </c>
      <c r="H4" s="50"/>
      <c r="I4" s="8">
        <f t="shared" ref="I4:I13" si="0">SUM(B4:G4)</f>
        <v>69.5</v>
      </c>
    </row>
    <row r="5" spans="1:17" x14ac:dyDescent="0.2">
      <c r="A5" s="40" t="s">
        <v>26</v>
      </c>
      <c r="B5" s="5">
        <v>20</v>
      </c>
      <c r="C5" s="5">
        <v>16</v>
      </c>
      <c r="D5" s="5">
        <v>12</v>
      </c>
      <c r="E5" s="5">
        <v>3.5</v>
      </c>
      <c r="F5" s="5">
        <v>4</v>
      </c>
      <c r="G5" s="5">
        <v>16</v>
      </c>
      <c r="H5" s="50"/>
      <c r="I5" s="8">
        <f t="shared" si="0"/>
        <v>71.5</v>
      </c>
    </row>
    <row r="6" spans="1:17" x14ac:dyDescent="0.2">
      <c r="A6" s="40" t="s">
        <v>27</v>
      </c>
      <c r="B6" s="5">
        <v>17.5</v>
      </c>
      <c r="C6" s="5">
        <v>14</v>
      </c>
      <c r="D6" s="5">
        <v>10.5</v>
      </c>
      <c r="E6" s="5">
        <v>4</v>
      </c>
      <c r="F6" s="5">
        <v>3.5</v>
      </c>
      <c r="G6" s="5">
        <v>16</v>
      </c>
      <c r="H6" s="50"/>
      <c r="I6" s="8">
        <f t="shared" si="0"/>
        <v>65.5</v>
      </c>
    </row>
    <row r="7" spans="1:17" ht="25.5" x14ac:dyDescent="0.2">
      <c r="A7" s="40" t="s">
        <v>28</v>
      </c>
      <c r="B7" s="5">
        <v>17.5</v>
      </c>
      <c r="C7" s="5">
        <v>14</v>
      </c>
      <c r="D7" s="5">
        <v>13.5</v>
      </c>
      <c r="E7" s="5">
        <v>3.5</v>
      </c>
      <c r="F7" s="5">
        <v>3.5</v>
      </c>
      <c r="G7" s="5">
        <v>16</v>
      </c>
      <c r="H7" s="50"/>
      <c r="I7" s="8">
        <f t="shared" si="0"/>
        <v>68</v>
      </c>
    </row>
    <row r="8" spans="1:17" x14ac:dyDescent="0.2">
      <c r="A8" s="40" t="s">
        <v>29</v>
      </c>
      <c r="B8" s="5">
        <v>15</v>
      </c>
      <c r="C8" s="5">
        <v>14</v>
      </c>
      <c r="D8" s="5">
        <v>12</v>
      </c>
      <c r="E8" s="5">
        <v>4</v>
      </c>
      <c r="F8" s="5">
        <v>3</v>
      </c>
      <c r="G8" s="5">
        <v>14</v>
      </c>
      <c r="H8" s="50"/>
      <c r="I8" s="8">
        <f t="shared" si="0"/>
        <v>62</v>
      </c>
    </row>
    <row r="9" spans="1:17" x14ac:dyDescent="0.2">
      <c r="A9" s="40" t="s">
        <v>30</v>
      </c>
      <c r="B9" s="5">
        <v>17.5</v>
      </c>
      <c r="C9" s="5">
        <v>14</v>
      </c>
      <c r="D9" s="5">
        <v>12</v>
      </c>
      <c r="E9" s="5">
        <v>3.5</v>
      </c>
      <c r="F9" s="5">
        <v>4</v>
      </c>
      <c r="G9" s="5">
        <v>16</v>
      </c>
      <c r="H9" s="50"/>
      <c r="I9" s="8">
        <f t="shared" si="0"/>
        <v>67</v>
      </c>
    </row>
    <row r="10" spans="1:17" x14ac:dyDescent="0.2">
      <c r="A10" s="40" t="s">
        <v>31</v>
      </c>
      <c r="B10" s="5">
        <v>17.5</v>
      </c>
      <c r="C10" s="5">
        <v>16</v>
      </c>
      <c r="D10" s="5">
        <v>12</v>
      </c>
      <c r="E10" s="5">
        <v>4</v>
      </c>
      <c r="F10" s="5">
        <v>4</v>
      </c>
      <c r="G10" s="5">
        <v>16</v>
      </c>
      <c r="H10" s="50"/>
      <c r="I10" s="8">
        <f t="shared" si="0"/>
        <v>69.5</v>
      </c>
    </row>
    <row r="11" spans="1:17" x14ac:dyDescent="0.2">
      <c r="A11" s="40" t="s">
        <v>32</v>
      </c>
      <c r="B11" s="5">
        <v>20</v>
      </c>
      <c r="C11" s="5">
        <v>16</v>
      </c>
      <c r="D11" s="5">
        <v>12</v>
      </c>
      <c r="E11" s="5">
        <v>4</v>
      </c>
      <c r="F11" s="5">
        <v>4</v>
      </c>
      <c r="G11" s="5">
        <v>18</v>
      </c>
      <c r="H11" s="50"/>
      <c r="I11" s="8">
        <f t="shared" si="0"/>
        <v>74</v>
      </c>
    </row>
    <row r="12" spans="1:17" x14ac:dyDescent="0.2">
      <c r="A12" s="40" t="s">
        <v>33</v>
      </c>
      <c r="B12" s="5">
        <v>17.5</v>
      </c>
      <c r="C12" s="5">
        <v>12</v>
      </c>
      <c r="D12" s="5">
        <v>13.5</v>
      </c>
      <c r="E12" s="5">
        <v>4</v>
      </c>
      <c r="F12" s="5">
        <v>3.5</v>
      </c>
      <c r="G12" s="5">
        <v>14</v>
      </c>
      <c r="H12" s="50"/>
      <c r="I12" s="8">
        <f t="shared" si="0"/>
        <v>64.5</v>
      </c>
    </row>
    <row r="13" spans="1:17" x14ac:dyDescent="0.2">
      <c r="A13" s="40" t="s">
        <v>34</v>
      </c>
      <c r="B13" s="5">
        <v>20</v>
      </c>
      <c r="C13" s="5">
        <v>16</v>
      </c>
      <c r="D13" s="5">
        <v>12</v>
      </c>
      <c r="E13" s="5">
        <v>4</v>
      </c>
      <c r="F13" s="5">
        <v>4</v>
      </c>
      <c r="G13" s="5">
        <v>16</v>
      </c>
      <c r="H13" s="50"/>
      <c r="I13" s="8">
        <f t="shared" si="0"/>
        <v>72</v>
      </c>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0E2C-548A-48A4-BDB2-C1E2840876EC}">
  <dimension ref="A1:Q24"/>
  <sheetViews>
    <sheetView workbookViewId="0">
      <selection activeCell="J11" sqref="J11"/>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16</v>
      </c>
      <c r="I3" s="7" t="s">
        <v>17</v>
      </c>
      <c r="J3" s="2"/>
      <c r="K3" s="2"/>
      <c r="L3" s="2"/>
      <c r="M3" s="2"/>
      <c r="N3" s="2"/>
      <c r="O3" s="2"/>
      <c r="P3" s="2"/>
      <c r="Q3" s="2"/>
    </row>
    <row r="4" spans="1:17" x14ac:dyDescent="0.2">
      <c r="A4" s="36" t="s">
        <v>25</v>
      </c>
      <c r="B4" s="5">
        <v>17.5</v>
      </c>
      <c r="C4" s="5">
        <v>14</v>
      </c>
      <c r="D4" s="5">
        <v>9</v>
      </c>
      <c r="E4" s="5">
        <v>3</v>
      </c>
      <c r="F4" s="5">
        <v>4</v>
      </c>
      <c r="G4" s="5">
        <v>14</v>
      </c>
      <c r="H4" s="50"/>
      <c r="I4" s="8">
        <f t="shared" ref="I4:I13" si="0">SUM(B4:G4)</f>
        <v>61.5</v>
      </c>
    </row>
    <row r="5" spans="1:17" x14ac:dyDescent="0.2">
      <c r="A5" s="40" t="s">
        <v>26</v>
      </c>
      <c r="B5" s="5">
        <v>17.5</v>
      </c>
      <c r="C5" s="5">
        <v>12</v>
      </c>
      <c r="D5" s="5">
        <v>11.25</v>
      </c>
      <c r="E5" s="5">
        <v>3</v>
      </c>
      <c r="F5" s="5">
        <v>3</v>
      </c>
      <c r="G5" s="5">
        <v>12</v>
      </c>
      <c r="H5" s="50"/>
      <c r="I5" s="8">
        <f t="shared" si="0"/>
        <v>58.75</v>
      </c>
    </row>
    <row r="6" spans="1:17" x14ac:dyDescent="0.2">
      <c r="A6" s="40" t="s">
        <v>27</v>
      </c>
      <c r="B6" s="5">
        <v>12.5</v>
      </c>
      <c r="C6" s="5">
        <v>14</v>
      </c>
      <c r="D6" s="5">
        <v>9</v>
      </c>
      <c r="E6" s="5">
        <v>3</v>
      </c>
      <c r="F6" s="5">
        <v>3</v>
      </c>
      <c r="G6" s="5">
        <v>8</v>
      </c>
      <c r="H6" s="50"/>
      <c r="I6" s="8">
        <f t="shared" si="0"/>
        <v>49.5</v>
      </c>
    </row>
    <row r="7" spans="1:17" ht="25.5" x14ac:dyDescent="0.2">
      <c r="A7" s="40" t="s">
        <v>28</v>
      </c>
      <c r="B7" s="5">
        <v>15</v>
      </c>
      <c r="C7" s="5">
        <v>14</v>
      </c>
      <c r="D7" s="5">
        <v>11.25</v>
      </c>
      <c r="E7" s="5">
        <v>3</v>
      </c>
      <c r="F7" s="5">
        <v>3.5</v>
      </c>
      <c r="G7" s="5">
        <v>11</v>
      </c>
      <c r="H7" s="50"/>
      <c r="I7" s="8">
        <f t="shared" si="0"/>
        <v>57.75</v>
      </c>
    </row>
    <row r="8" spans="1:17" x14ac:dyDescent="0.2">
      <c r="A8" s="40" t="s">
        <v>29</v>
      </c>
      <c r="B8" s="5">
        <v>10</v>
      </c>
      <c r="C8" s="5">
        <v>8</v>
      </c>
      <c r="D8" s="5">
        <v>6</v>
      </c>
      <c r="E8" s="5">
        <v>3</v>
      </c>
      <c r="F8" s="5">
        <v>2</v>
      </c>
      <c r="G8" s="5">
        <v>8</v>
      </c>
      <c r="H8" s="50"/>
      <c r="I8" s="8">
        <f t="shared" si="0"/>
        <v>37</v>
      </c>
    </row>
    <row r="9" spans="1:17" x14ac:dyDescent="0.2">
      <c r="A9" s="40" t="s">
        <v>30</v>
      </c>
      <c r="B9" s="5">
        <v>10</v>
      </c>
      <c r="C9" s="5">
        <v>8</v>
      </c>
      <c r="D9" s="5">
        <v>9</v>
      </c>
      <c r="E9" s="5">
        <v>3</v>
      </c>
      <c r="F9" s="5">
        <v>3</v>
      </c>
      <c r="G9" s="5">
        <v>8</v>
      </c>
      <c r="H9" s="50"/>
      <c r="I9" s="8">
        <f t="shared" si="0"/>
        <v>41</v>
      </c>
    </row>
    <row r="10" spans="1:17" x14ac:dyDescent="0.2">
      <c r="A10" s="40" t="s">
        <v>31</v>
      </c>
      <c r="B10" s="5">
        <v>15</v>
      </c>
      <c r="C10" s="5">
        <v>12</v>
      </c>
      <c r="D10" s="5">
        <v>12</v>
      </c>
      <c r="E10" s="5">
        <v>3</v>
      </c>
      <c r="F10" s="5">
        <v>4</v>
      </c>
      <c r="G10" s="5">
        <v>15</v>
      </c>
      <c r="H10" s="50"/>
      <c r="I10" s="8">
        <f t="shared" si="0"/>
        <v>61</v>
      </c>
    </row>
    <row r="11" spans="1:17" x14ac:dyDescent="0.2">
      <c r="A11" s="40" t="s">
        <v>32</v>
      </c>
      <c r="B11" s="5">
        <v>17.5</v>
      </c>
      <c r="C11" s="5">
        <v>16</v>
      </c>
      <c r="D11" s="5">
        <v>12</v>
      </c>
      <c r="E11" s="5">
        <v>3</v>
      </c>
      <c r="F11" s="5">
        <v>4</v>
      </c>
      <c r="G11" s="5">
        <v>18</v>
      </c>
      <c r="H11" s="50"/>
      <c r="I11" s="8">
        <f t="shared" si="0"/>
        <v>70.5</v>
      </c>
    </row>
    <row r="12" spans="1:17" x14ac:dyDescent="0.2">
      <c r="A12" s="40" t="s">
        <v>33</v>
      </c>
      <c r="B12" s="5">
        <v>10</v>
      </c>
      <c r="C12" s="5">
        <v>10</v>
      </c>
      <c r="D12" s="5">
        <v>9</v>
      </c>
      <c r="E12" s="5">
        <v>3</v>
      </c>
      <c r="F12" s="5">
        <v>3</v>
      </c>
      <c r="G12" s="5">
        <v>8</v>
      </c>
      <c r="H12" s="50"/>
      <c r="I12" s="8">
        <f t="shared" si="0"/>
        <v>43</v>
      </c>
    </row>
    <row r="13" spans="1:17" x14ac:dyDescent="0.2">
      <c r="A13" s="40" t="s">
        <v>34</v>
      </c>
      <c r="B13" s="5">
        <v>20</v>
      </c>
      <c r="C13" s="5">
        <v>16</v>
      </c>
      <c r="D13" s="5">
        <v>12</v>
      </c>
      <c r="E13" s="5">
        <v>3</v>
      </c>
      <c r="F13" s="5">
        <v>4</v>
      </c>
      <c r="G13" s="5">
        <v>16</v>
      </c>
      <c r="H13" s="50"/>
      <c r="I13" s="8">
        <f t="shared" si="0"/>
        <v>71</v>
      </c>
    </row>
    <row r="16" spans="1:17"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5D9B-BF25-44D1-91EE-04DF6AC2D84E}">
  <sheetPr>
    <tabColor rgb="FF00B0F0"/>
  </sheetPr>
  <dimension ref="A1:P24"/>
  <sheetViews>
    <sheetView zoomScale="145" zoomScaleNormal="145" workbookViewId="0">
      <selection activeCell="H22" sqref="H22"/>
    </sheetView>
  </sheetViews>
  <sheetFormatPr defaultColWidth="9.140625" defaultRowHeight="12.75" x14ac:dyDescent="0.2"/>
  <cols>
    <col min="1" max="1" width="28.85546875" bestFit="1" customWidth="1"/>
    <col min="10" max="10" width="9.85546875" bestFit="1" customWidth="1"/>
  </cols>
  <sheetData>
    <row r="1" spans="1:16" ht="15.75" x14ac:dyDescent="0.25">
      <c r="A1" s="4" t="s">
        <v>0</v>
      </c>
      <c r="B1" s="3"/>
      <c r="C1" s="3"/>
      <c r="D1" s="3"/>
      <c r="E1" s="1"/>
      <c r="F1" s="1"/>
      <c r="G1" s="1"/>
      <c r="H1" s="1"/>
      <c r="I1" s="1"/>
    </row>
    <row r="2" spans="1:16" ht="15.75" x14ac:dyDescent="0.25">
      <c r="A2" s="1"/>
    </row>
    <row r="3" spans="1:16" x14ac:dyDescent="0.2">
      <c r="A3" s="9"/>
      <c r="B3" s="6" t="s">
        <v>6</v>
      </c>
      <c r="C3" s="6" t="s">
        <v>7</v>
      </c>
      <c r="D3" s="6" t="s">
        <v>8</v>
      </c>
      <c r="E3" s="6" t="s">
        <v>9</v>
      </c>
      <c r="F3" s="6" t="s">
        <v>10</v>
      </c>
      <c r="G3" s="6" t="s">
        <v>11</v>
      </c>
      <c r="H3" s="6" t="s">
        <v>16</v>
      </c>
      <c r="I3" s="7" t="s">
        <v>17</v>
      </c>
      <c r="J3" s="2"/>
      <c r="K3" s="2"/>
      <c r="L3" s="2"/>
      <c r="M3" s="2"/>
      <c r="N3" s="2"/>
      <c r="O3" s="2"/>
      <c r="P3" s="2"/>
    </row>
    <row r="4" spans="1:16" x14ac:dyDescent="0.2">
      <c r="A4" s="36" t="s">
        <v>25</v>
      </c>
      <c r="B4" s="50"/>
      <c r="C4" s="50"/>
      <c r="D4" s="50"/>
      <c r="E4" s="50"/>
      <c r="F4" s="50"/>
      <c r="G4" s="50"/>
      <c r="H4" s="50">
        <v>10</v>
      </c>
      <c r="I4" s="8">
        <f t="shared" ref="I4:I13" si="0">SUM(B4:G4)</f>
        <v>0</v>
      </c>
    </row>
    <row r="5" spans="1:16" x14ac:dyDescent="0.2">
      <c r="A5" s="40" t="s">
        <v>26</v>
      </c>
      <c r="B5" s="50"/>
      <c r="C5" s="50"/>
      <c r="D5" s="50"/>
      <c r="E5" s="50"/>
      <c r="F5" s="50"/>
      <c r="G5" s="50"/>
      <c r="H5" s="50">
        <v>10</v>
      </c>
      <c r="I5" s="8">
        <f t="shared" si="0"/>
        <v>0</v>
      </c>
    </row>
    <row r="6" spans="1:16" x14ac:dyDescent="0.2">
      <c r="A6" s="40" t="s">
        <v>27</v>
      </c>
      <c r="B6" s="50"/>
      <c r="C6" s="50"/>
      <c r="D6" s="50"/>
      <c r="E6" s="50"/>
      <c r="F6" s="50"/>
      <c r="G6" s="50"/>
      <c r="H6" s="50">
        <v>10</v>
      </c>
      <c r="I6" s="8">
        <f t="shared" si="0"/>
        <v>0</v>
      </c>
    </row>
    <row r="7" spans="1:16" ht="25.5" x14ac:dyDescent="0.2">
      <c r="A7" s="40" t="s">
        <v>28</v>
      </c>
      <c r="B7" s="50"/>
      <c r="C7" s="50"/>
      <c r="D7" s="50"/>
      <c r="E7" s="50"/>
      <c r="F7" s="50"/>
      <c r="G7" s="50"/>
      <c r="H7" s="50">
        <v>10</v>
      </c>
      <c r="I7" s="8">
        <f t="shared" si="0"/>
        <v>0</v>
      </c>
    </row>
    <row r="8" spans="1:16" x14ac:dyDescent="0.2">
      <c r="A8" s="40" t="s">
        <v>29</v>
      </c>
      <c r="B8" s="50"/>
      <c r="C8" s="50"/>
      <c r="D8" s="50"/>
      <c r="E8" s="50"/>
      <c r="F8" s="50"/>
      <c r="G8" s="50"/>
      <c r="H8" s="50">
        <v>10</v>
      </c>
      <c r="I8" s="8">
        <f t="shared" si="0"/>
        <v>0</v>
      </c>
    </row>
    <row r="9" spans="1:16" x14ac:dyDescent="0.2">
      <c r="A9" s="40" t="s">
        <v>30</v>
      </c>
      <c r="B9" s="50"/>
      <c r="C9" s="50"/>
      <c r="D9" s="50"/>
      <c r="E9" s="50"/>
      <c r="F9" s="50"/>
      <c r="G9" s="50"/>
      <c r="H9" s="50">
        <v>10</v>
      </c>
      <c r="I9" s="8">
        <f t="shared" si="0"/>
        <v>0</v>
      </c>
    </row>
    <row r="10" spans="1:16" x14ac:dyDescent="0.2">
      <c r="A10" s="40" t="s">
        <v>31</v>
      </c>
      <c r="B10" s="50"/>
      <c r="C10" s="50"/>
      <c r="D10" s="50"/>
      <c r="E10" s="50"/>
      <c r="F10" s="50"/>
      <c r="G10" s="50"/>
      <c r="H10" s="50">
        <v>10</v>
      </c>
      <c r="I10" s="8">
        <f t="shared" si="0"/>
        <v>0</v>
      </c>
    </row>
    <row r="11" spans="1:16" x14ac:dyDescent="0.2">
      <c r="A11" s="40" t="s">
        <v>32</v>
      </c>
      <c r="B11" s="50"/>
      <c r="C11" s="50"/>
      <c r="D11" s="50"/>
      <c r="E11" s="50"/>
      <c r="F11" s="50"/>
      <c r="G11" s="50"/>
      <c r="H11" s="50">
        <v>10</v>
      </c>
      <c r="I11" s="8">
        <f t="shared" si="0"/>
        <v>0</v>
      </c>
    </row>
    <row r="12" spans="1:16" x14ac:dyDescent="0.2">
      <c r="A12" s="40" t="s">
        <v>33</v>
      </c>
      <c r="B12" s="50"/>
      <c r="C12" s="50"/>
      <c r="D12" s="50"/>
      <c r="E12" s="50"/>
      <c r="F12" s="50"/>
      <c r="G12" s="50"/>
      <c r="H12" s="50">
        <v>10</v>
      </c>
      <c r="I12" s="8">
        <f t="shared" si="0"/>
        <v>0</v>
      </c>
    </row>
    <row r="13" spans="1:16" x14ac:dyDescent="0.2">
      <c r="A13" s="40" t="s">
        <v>34</v>
      </c>
      <c r="B13" s="50"/>
      <c r="C13" s="50"/>
      <c r="D13" s="50"/>
      <c r="E13" s="50"/>
      <c r="F13" s="50"/>
      <c r="G13" s="50"/>
      <c r="H13" s="50">
        <v>10</v>
      </c>
      <c r="I13" s="8">
        <f t="shared" si="0"/>
        <v>0</v>
      </c>
    </row>
    <row r="16" spans="1:16" x14ac:dyDescent="0.2">
      <c r="B16" s="5"/>
      <c r="C16" s="5"/>
      <c r="D16" s="5"/>
      <c r="E16" s="5"/>
      <c r="F16" s="5"/>
      <c r="G16" s="5"/>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ignoredErrors>
    <ignoredError sqref="I4:I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9"/>
  <sheetViews>
    <sheetView tabSelected="1" zoomScaleNormal="100" workbookViewId="0">
      <selection activeCell="O23" sqref="O23"/>
    </sheetView>
  </sheetViews>
  <sheetFormatPr defaultColWidth="9.140625" defaultRowHeight="15" x14ac:dyDescent="0.2"/>
  <cols>
    <col min="1" max="1" width="41.7109375" style="12" bestFit="1" customWidth="1"/>
    <col min="2" max="2" width="12.5703125" style="12" bestFit="1" customWidth="1"/>
    <col min="3" max="7" width="7.140625" style="12" bestFit="1" customWidth="1"/>
    <col min="8" max="8" width="9.5703125" style="12" bestFit="1" customWidth="1"/>
    <col min="9" max="9" width="8.7109375" style="12" customWidth="1"/>
    <col min="10" max="10" width="7.140625" style="12" customWidth="1"/>
    <col min="11" max="11" width="5.140625" style="12" customWidth="1"/>
    <col min="12" max="12" width="7.85546875" style="12" customWidth="1"/>
    <col min="13" max="13" width="5.140625" style="12" customWidth="1"/>
    <col min="14" max="19" width="7.140625" style="12" bestFit="1" customWidth="1"/>
    <col min="20" max="20" width="8.28515625" style="12" customWidth="1"/>
    <col min="21" max="21" width="7" style="12" bestFit="1" customWidth="1"/>
    <col min="22" max="22" width="16.42578125" style="12" customWidth="1"/>
    <col min="23" max="16384" width="9.140625" style="12"/>
  </cols>
  <sheetData>
    <row r="1" spans="1:22" ht="15.75" x14ac:dyDescent="0.25">
      <c r="A1" s="10" t="s">
        <v>12</v>
      </c>
      <c r="B1" s="11"/>
      <c r="C1" s="10"/>
      <c r="D1" s="10"/>
      <c r="E1" s="10"/>
      <c r="F1" s="10"/>
      <c r="G1" s="10"/>
      <c r="H1" s="10"/>
      <c r="I1" s="10"/>
      <c r="J1" s="10"/>
      <c r="K1" s="10"/>
      <c r="L1" s="10"/>
      <c r="M1" s="10"/>
      <c r="N1" s="10"/>
      <c r="O1" s="10"/>
      <c r="P1" s="10"/>
      <c r="Q1" s="10"/>
      <c r="R1" s="10"/>
      <c r="S1" s="10"/>
      <c r="T1" s="10"/>
      <c r="U1" s="10"/>
      <c r="V1" s="10"/>
    </row>
    <row r="2" spans="1:22" ht="6" customHeight="1" x14ac:dyDescent="0.25">
      <c r="A2" s="10"/>
      <c r="B2" s="11"/>
      <c r="C2" s="10"/>
      <c r="D2" s="10"/>
      <c r="E2" s="10"/>
      <c r="F2" s="10"/>
      <c r="G2" s="10"/>
      <c r="H2" s="10"/>
      <c r="I2" s="10"/>
      <c r="J2" s="10"/>
      <c r="K2" s="10"/>
      <c r="L2" s="10"/>
      <c r="M2" s="10"/>
      <c r="N2" s="10"/>
      <c r="O2" s="10"/>
      <c r="P2" s="10"/>
      <c r="Q2" s="10"/>
      <c r="R2" s="10"/>
      <c r="S2" s="10"/>
      <c r="T2" s="10"/>
      <c r="U2" s="10"/>
      <c r="V2" s="10"/>
    </row>
    <row r="3" spans="1:22" ht="15.75" x14ac:dyDescent="0.25">
      <c r="A3" s="63" t="s">
        <v>35</v>
      </c>
      <c r="B3" s="63"/>
      <c r="C3" s="63"/>
      <c r="D3" s="63"/>
      <c r="E3" s="63"/>
      <c r="F3" s="63"/>
      <c r="G3" s="63"/>
      <c r="H3" s="63"/>
      <c r="I3" s="63"/>
      <c r="J3" s="63"/>
      <c r="K3" s="13"/>
      <c r="L3" s="13"/>
      <c r="M3" s="13"/>
      <c r="N3" s="13"/>
      <c r="O3" s="13"/>
      <c r="P3" s="13"/>
      <c r="Q3" s="13"/>
      <c r="R3" s="13"/>
      <c r="S3" s="13"/>
      <c r="T3" s="13"/>
      <c r="U3" s="13"/>
      <c r="V3" s="13"/>
    </row>
    <row r="4" spans="1:22" x14ac:dyDescent="0.2">
      <c r="A4" s="11"/>
      <c r="B4" s="11"/>
      <c r="C4" s="11"/>
      <c r="D4" s="11"/>
      <c r="E4" s="11"/>
      <c r="F4" s="11"/>
      <c r="G4" s="11"/>
      <c r="H4" s="11"/>
      <c r="I4" s="11"/>
      <c r="J4" s="11"/>
      <c r="K4" s="11"/>
      <c r="L4" s="11"/>
      <c r="M4" s="11"/>
      <c r="N4" s="11"/>
      <c r="O4" s="11"/>
      <c r="P4" s="11"/>
      <c r="Q4" s="11"/>
      <c r="R4" s="11"/>
      <c r="S4" s="11"/>
      <c r="T4" s="11"/>
      <c r="U4" s="11"/>
      <c r="V4" s="11"/>
    </row>
    <row r="5" spans="1:22" ht="16.5" thickBot="1" x14ac:dyDescent="0.3">
      <c r="B5" s="14" t="s">
        <v>14</v>
      </c>
      <c r="C5" s="14"/>
      <c r="D5" s="14"/>
      <c r="E5" s="14"/>
      <c r="F5" s="14"/>
      <c r="G5" s="14"/>
      <c r="H5" s="14"/>
      <c r="I5" s="14"/>
      <c r="J5" s="14"/>
      <c r="K5" s="14"/>
      <c r="L5" s="27" t="s">
        <v>13</v>
      </c>
      <c r="M5" s="14"/>
      <c r="N5" s="64" t="s">
        <v>18</v>
      </c>
      <c r="O5" s="64"/>
      <c r="P5" s="64"/>
      <c r="Q5" s="64"/>
      <c r="R5" s="64"/>
      <c r="S5" s="64"/>
      <c r="T5" s="64"/>
      <c r="U5" s="64"/>
      <c r="V5" s="14"/>
    </row>
    <row r="6" spans="1:22" s="17" customFormat="1" ht="135" customHeight="1" x14ac:dyDescent="0.2">
      <c r="A6" s="15"/>
      <c r="B6" s="62" t="s">
        <v>1</v>
      </c>
      <c r="C6" s="31" t="s">
        <v>2</v>
      </c>
      <c r="D6" s="31" t="s">
        <v>3</v>
      </c>
      <c r="E6" s="31" t="s">
        <v>4</v>
      </c>
      <c r="F6" s="31" t="s">
        <v>5</v>
      </c>
      <c r="G6" s="31" t="s">
        <v>24</v>
      </c>
      <c r="H6" s="41" t="s">
        <v>19</v>
      </c>
      <c r="I6" s="32" t="s">
        <v>20</v>
      </c>
      <c r="J6" s="37" t="s">
        <v>21</v>
      </c>
      <c r="K6" s="24"/>
      <c r="L6" s="23" t="s">
        <v>22</v>
      </c>
      <c r="M6" s="24"/>
      <c r="N6" s="30" t="s">
        <v>1</v>
      </c>
      <c r="O6" s="31" t="s">
        <v>2</v>
      </c>
      <c r="P6" s="31" t="s">
        <v>3</v>
      </c>
      <c r="Q6" s="31" t="s">
        <v>4</v>
      </c>
      <c r="R6" s="31" t="s">
        <v>5</v>
      </c>
      <c r="S6" s="31" t="s">
        <v>24</v>
      </c>
      <c r="T6" s="26" t="s">
        <v>23</v>
      </c>
      <c r="U6" s="25" t="s">
        <v>15</v>
      </c>
      <c r="V6" s="24"/>
    </row>
    <row r="7" spans="1:22" ht="16.5" customHeight="1" x14ac:dyDescent="0.2">
      <c r="A7" s="18" t="str">
        <f>'1'!A4</f>
        <v>Corgan + Duda Paine</v>
      </c>
      <c r="B7" s="38">
        <f>'1'!I4</f>
        <v>50.399999999999991</v>
      </c>
      <c r="C7" s="35">
        <f>'2'!I4</f>
        <v>84.9</v>
      </c>
      <c r="D7" s="35">
        <f>'3'!I4</f>
        <v>73.3</v>
      </c>
      <c r="E7" s="35">
        <f>'4'!I4</f>
        <v>60</v>
      </c>
      <c r="F7" s="35">
        <f>'5'!I4</f>
        <v>69.5</v>
      </c>
      <c r="G7" s="35">
        <f>'6'!I4</f>
        <v>61.5</v>
      </c>
      <c r="H7" s="42">
        <f>AVERAGE(B7:G7)</f>
        <v>66.600000000000009</v>
      </c>
      <c r="I7" s="51">
        <f>SUM(B7:G7)</f>
        <v>399.6</v>
      </c>
      <c r="J7" s="57">
        <f>RANK(I7,$I$7:$I$16,0)</f>
        <v>5</v>
      </c>
      <c r="K7" s="52"/>
      <c r="L7" s="28">
        <f>HUB!H4</f>
        <v>10</v>
      </c>
      <c r="M7" s="52"/>
      <c r="N7" s="19">
        <f t="shared" ref="N7:S7" si="0">B7+$L$7</f>
        <v>60.399999999999991</v>
      </c>
      <c r="O7" s="20">
        <f t="shared" si="0"/>
        <v>94.9</v>
      </c>
      <c r="P7" s="20">
        <f t="shared" si="0"/>
        <v>83.3</v>
      </c>
      <c r="Q7" s="20">
        <f t="shared" si="0"/>
        <v>70</v>
      </c>
      <c r="R7" s="20">
        <f t="shared" si="0"/>
        <v>79.5</v>
      </c>
      <c r="S7" s="29">
        <f t="shared" si="0"/>
        <v>71.5</v>
      </c>
      <c r="T7" s="53">
        <f>SUM(N7:S7)</f>
        <v>459.6</v>
      </c>
      <c r="U7" s="61">
        <f t="shared" ref="U7:U16" si="1">RANK(T7,$T$7:$T$16,0)</f>
        <v>5</v>
      </c>
      <c r="V7" s="16"/>
    </row>
    <row r="8" spans="1:22" s="45" customFormat="1" ht="16.5" customHeight="1" x14ac:dyDescent="0.2">
      <c r="A8" s="34" t="str">
        <f>'1'!A5</f>
        <v>DLR Group</v>
      </c>
      <c r="B8" s="48">
        <f>'1'!I5</f>
        <v>58.3</v>
      </c>
      <c r="C8" s="43">
        <f>'2'!I5</f>
        <v>85.2</v>
      </c>
      <c r="D8" s="43">
        <f>'3'!I5</f>
        <v>81.3</v>
      </c>
      <c r="E8" s="43">
        <f>'4'!I5</f>
        <v>73</v>
      </c>
      <c r="F8" s="43">
        <f>'5'!I5</f>
        <v>71.5</v>
      </c>
      <c r="G8" s="43">
        <f>'6'!I5</f>
        <v>58.75</v>
      </c>
      <c r="H8" s="47">
        <f t="shared" ref="H8:H16" si="2">AVERAGE(B8:G8)</f>
        <v>71.341666666666669</v>
      </c>
      <c r="I8" s="54">
        <f t="shared" ref="I8:I16" si="3">SUM(B8:G8)</f>
        <v>428.05</v>
      </c>
      <c r="J8" s="58">
        <f t="shared" ref="J8:J16" si="4">RANK(I8,$I$7:$I$16,0)</f>
        <v>3</v>
      </c>
      <c r="K8" s="55"/>
      <c r="L8" s="49">
        <f>HUB!H5</f>
        <v>10</v>
      </c>
      <c r="M8" s="55"/>
      <c r="N8" s="44">
        <f t="shared" ref="N8:S8" si="5">B8+$L$8</f>
        <v>68.3</v>
      </c>
      <c r="O8" s="33">
        <f t="shared" si="5"/>
        <v>95.2</v>
      </c>
      <c r="P8" s="33">
        <f t="shared" si="5"/>
        <v>91.3</v>
      </c>
      <c r="Q8" s="33">
        <f t="shared" si="5"/>
        <v>83</v>
      </c>
      <c r="R8" s="33">
        <f t="shared" si="5"/>
        <v>81.5</v>
      </c>
      <c r="S8" s="39">
        <f t="shared" si="5"/>
        <v>68.75</v>
      </c>
      <c r="T8" s="56">
        <f t="shared" ref="T8:T16" si="6">SUM(N8:S8)</f>
        <v>488.05</v>
      </c>
      <c r="U8" s="59">
        <f t="shared" si="1"/>
        <v>3</v>
      </c>
      <c r="V8" s="46"/>
    </row>
    <row r="9" spans="1:22" ht="16.5" customHeight="1" x14ac:dyDescent="0.2">
      <c r="A9" s="18" t="str">
        <f>'1'!A6</f>
        <v>Gensler</v>
      </c>
      <c r="B9" s="38">
        <f>'1'!I6</f>
        <v>43.3</v>
      </c>
      <c r="C9" s="35">
        <f>'2'!I6</f>
        <v>67.699999999999989</v>
      </c>
      <c r="D9" s="35">
        <f>'3'!I6</f>
        <v>69.3</v>
      </c>
      <c r="E9" s="35">
        <f>'4'!I6</f>
        <v>77</v>
      </c>
      <c r="F9" s="35">
        <f>'5'!I6</f>
        <v>65.5</v>
      </c>
      <c r="G9" s="35">
        <f>'6'!I6</f>
        <v>49.5</v>
      </c>
      <c r="H9" s="42">
        <f t="shared" si="2"/>
        <v>62.04999999999999</v>
      </c>
      <c r="I9" s="51">
        <f t="shared" si="3"/>
        <v>372.29999999999995</v>
      </c>
      <c r="J9" s="57">
        <f t="shared" si="4"/>
        <v>6</v>
      </c>
      <c r="K9" s="52"/>
      <c r="L9" s="28">
        <f>HUB!H6</f>
        <v>10</v>
      </c>
      <c r="M9" s="52"/>
      <c r="N9" s="19">
        <f>B9+$L$9</f>
        <v>53.3</v>
      </c>
      <c r="O9" s="20">
        <f t="shared" ref="O9:R9" si="7">C9+$L$9</f>
        <v>77.699999999999989</v>
      </c>
      <c r="P9" s="20">
        <f t="shared" si="7"/>
        <v>79.3</v>
      </c>
      <c r="Q9" s="20">
        <f t="shared" si="7"/>
        <v>87</v>
      </c>
      <c r="R9" s="20">
        <f t="shared" si="7"/>
        <v>75.5</v>
      </c>
      <c r="S9" s="29">
        <f>G9+$L$9</f>
        <v>59.5</v>
      </c>
      <c r="T9" s="53">
        <f t="shared" si="6"/>
        <v>432.3</v>
      </c>
      <c r="U9" s="60">
        <f t="shared" si="1"/>
        <v>6</v>
      </c>
      <c r="V9" s="16"/>
    </row>
    <row r="10" spans="1:22" x14ac:dyDescent="0.2">
      <c r="A10" s="18" t="str">
        <f>'1'!A7</f>
        <v>Harrison Kornberg + Lord Aeck Sargent</v>
      </c>
      <c r="B10" s="38">
        <f>'1'!I7</f>
        <v>52.099999999999994</v>
      </c>
      <c r="C10" s="35">
        <f>'2'!I7</f>
        <v>61.5</v>
      </c>
      <c r="D10" s="35">
        <f>'3'!I7</f>
        <v>72.599999999999994</v>
      </c>
      <c r="E10" s="35">
        <f>'4'!I7</f>
        <v>49</v>
      </c>
      <c r="F10" s="35">
        <f>'5'!I7</f>
        <v>68</v>
      </c>
      <c r="G10" s="35">
        <f>'6'!I7</f>
        <v>57.75</v>
      </c>
      <c r="H10" s="42">
        <f t="shared" si="2"/>
        <v>60.158333333333331</v>
      </c>
      <c r="I10" s="51">
        <f t="shared" si="3"/>
        <v>360.95</v>
      </c>
      <c r="J10" s="57">
        <f t="shared" si="4"/>
        <v>7</v>
      </c>
      <c r="K10" s="52"/>
      <c r="L10" s="28">
        <f>HUB!H7</f>
        <v>10</v>
      </c>
      <c r="M10" s="52"/>
      <c r="N10" s="19">
        <f>B10+$L$10</f>
        <v>62.099999999999994</v>
      </c>
      <c r="O10" s="20">
        <f t="shared" ref="O10:R10" si="8">C10+$L$10</f>
        <v>71.5</v>
      </c>
      <c r="P10" s="20">
        <f t="shared" si="8"/>
        <v>82.6</v>
      </c>
      <c r="Q10" s="20">
        <f t="shared" si="8"/>
        <v>59</v>
      </c>
      <c r="R10" s="20">
        <f t="shared" si="8"/>
        <v>78</v>
      </c>
      <c r="S10" s="29">
        <f>G10+$L$10</f>
        <v>67.75</v>
      </c>
      <c r="T10" s="53">
        <f t="shared" si="6"/>
        <v>420.95</v>
      </c>
      <c r="U10" s="60">
        <f t="shared" si="1"/>
        <v>7</v>
      </c>
      <c r="V10" s="16"/>
    </row>
    <row r="11" spans="1:22" x14ac:dyDescent="0.2">
      <c r="A11" s="18" t="str">
        <f>'1'!A8</f>
        <v>House Robertson + RIOS</v>
      </c>
      <c r="B11" s="38">
        <f>'1'!I8</f>
        <v>27</v>
      </c>
      <c r="C11" s="35">
        <f>'2'!I8</f>
        <v>60.3</v>
      </c>
      <c r="D11" s="35">
        <f>'3'!I8</f>
        <v>66.8</v>
      </c>
      <c r="E11" s="35">
        <f>'4'!I8</f>
        <v>26</v>
      </c>
      <c r="F11" s="35">
        <f>'5'!I8</f>
        <v>62</v>
      </c>
      <c r="G11" s="35">
        <f>'6'!I8</f>
        <v>37</v>
      </c>
      <c r="H11" s="42">
        <f t="shared" si="2"/>
        <v>46.516666666666673</v>
      </c>
      <c r="I11" s="51">
        <f t="shared" si="3"/>
        <v>279.10000000000002</v>
      </c>
      <c r="J11" s="57">
        <f t="shared" si="4"/>
        <v>10</v>
      </c>
      <c r="K11" s="52"/>
      <c r="L11" s="28">
        <f>HUB!H8</f>
        <v>10</v>
      </c>
      <c r="M11" s="52"/>
      <c r="N11" s="19">
        <f>B11+$L$11</f>
        <v>37</v>
      </c>
      <c r="O11" s="20">
        <f t="shared" ref="O11:R11" si="9">C11+$L$11</f>
        <v>70.3</v>
      </c>
      <c r="P11" s="20">
        <f t="shared" si="9"/>
        <v>76.8</v>
      </c>
      <c r="Q11" s="20">
        <f t="shared" si="9"/>
        <v>36</v>
      </c>
      <c r="R11" s="20">
        <f t="shared" si="9"/>
        <v>72</v>
      </c>
      <c r="S11" s="29">
        <f>G11+$L$11</f>
        <v>47</v>
      </c>
      <c r="T11" s="53">
        <f t="shared" si="6"/>
        <v>339.1</v>
      </c>
      <c r="U11" s="60">
        <f t="shared" si="1"/>
        <v>10</v>
      </c>
      <c r="V11" s="16"/>
    </row>
    <row r="12" spans="1:22" x14ac:dyDescent="0.2">
      <c r="A12" s="18" t="str">
        <f>'1'!A9</f>
        <v xml:space="preserve">LLD Blueline </v>
      </c>
      <c r="B12" s="38">
        <f>'1'!I9</f>
        <v>61</v>
      </c>
      <c r="C12" s="35">
        <f>'2'!I9</f>
        <v>74.3</v>
      </c>
      <c r="D12" s="35">
        <f>'3'!I9</f>
        <v>66.699999999999989</v>
      </c>
      <c r="E12" s="35">
        <f>'4'!I9</f>
        <v>38</v>
      </c>
      <c r="F12" s="35">
        <f>'5'!I9</f>
        <v>67</v>
      </c>
      <c r="G12" s="35">
        <f>'6'!I9</f>
        <v>41</v>
      </c>
      <c r="H12" s="42">
        <f t="shared" si="2"/>
        <v>58</v>
      </c>
      <c r="I12" s="51">
        <f t="shared" si="3"/>
        <v>348</v>
      </c>
      <c r="J12" s="57">
        <f t="shared" si="4"/>
        <v>8</v>
      </c>
      <c r="K12" s="52"/>
      <c r="L12" s="28">
        <f>HUB!H9</f>
        <v>10</v>
      </c>
      <c r="M12" s="52"/>
      <c r="N12" s="19">
        <f>B12+$L$12</f>
        <v>71</v>
      </c>
      <c r="O12" s="20">
        <f t="shared" ref="O12:R12" si="10">C12+$L$12</f>
        <v>84.3</v>
      </c>
      <c r="P12" s="20">
        <f t="shared" si="10"/>
        <v>76.699999999999989</v>
      </c>
      <c r="Q12" s="20">
        <f t="shared" si="10"/>
        <v>48</v>
      </c>
      <c r="R12" s="20">
        <f t="shared" si="10"/>
        <v>77</v>
      </c>
      <c r="S12" s="29">
        <f>G12+$L$12</f>
        <v>51</v>
      </c>
      <c r="T12" s="53">
        <f t="shared" si="6"/>
        <v>408</v>
      </c>
      <c r="U12" s="60">
        <f t="shared" si="1"/>
        <v>8</v>
      </c>
      <c r="V12" s="16"/>
    </row>
    <row r="13" spans="1:22" x14ac:dyDescent="0.2">
      <c r="A13" s="18" t="str">
        <f>'1'!A10</f>
        <v>Page Southerland</v>
      </c>
      <c r="B13" s="38">
        <f>'1'!I10</f>
        <v>55.7</v>
      </c>
      <c r="C13" s="35">
        <f>'2'!I10</f>
        <v>74.8</v>
      </c>
      <c r="D13" s="35">
        <f>'3'!I10</f>
        <v>70.599999999999994</v>
      </c>
      <c r="E13" s="35">
        <f>'4'!I10</f>
        <v>72</v>
      </c>
      <c r="F13" s="35">
        <f>'5'!I10</f>
        <v>69.5</v>
      </c>
      <c r="G13" s="35">
        <f>'6'!I10</f>
        <v>61</v>
      </c>
      <c r="H13" s="42">
        <f t="shared" si="2"/>
        <v>67.266666666666666</v>
      </c>
      <c r="I13" s="51">
        <f t="shared" si="3"/>
        <v>403.6</v>
      </c>
      <c r="J13" s="57">
        <f t="shared" si="4"/>
        <v>4</v>
      </c>
      <c r="K13" s="52"/>
      <c r="L13" s="28">
        <f>HUB!H10</f>
        <v>10</v>
      </c>
      <c r="M13" s="52"/>
      <c r="N13" s="19">
        <f>B13+$L$13</f>
        <v>65.7</v>
      </c>
      <c r="O13" s="20">
        <f t="shared" ref="O13:R13" si="11">C13+$L$13</f>
        <v>84.8</v>
      </c>
      <c r="P13" s="20">
        <f t="shared" si="11"/>
        <v>80.599999999999994</v>
      </c>
      <c r="Q13" s="20">
        <f t="shared" si="11"/>
        <v>82</v>
      </c>
      <c r="R13" s="20">
        <f t="shared" si="11"/>
        <v>79.5</v>
      </c>
      <c r="S13" s="29">
        <f>G13+$L$13</f>
        <v>71</v>
      </c>
      <c r="T13" s="53">
        <f t="shared" si="6"/>
        <v>463.6</v>
      </c>
      <c r="U13" s="60">
        <f t="shared" si="1"/>
        <v>4</v>
      </c>
      <c r="V13" s="16"/>
    </row>
    <row r="14" spans="1:22" s="45" customFormat="1" x14ac:dyDescent="0.2">
      <c r="A14" s="34" t="str">
        <f>'1'!A11</f>
        <v>PBK + Workshop</v>
      </c>
      <c r="B14" s="48">
        <f>'1'!I11</f>
        <v>68.5</v>
      </c>
      <c r="C14" s="43">
        <f>'2'!I11</f>
        <v>87.1</v>
      </c>
      <c r="D14" s="43">
        <f>'3'!I11</f>
        <v>76.7</v>
      </c>
      <c r="E14" s="43">
        <f>'4'!I11</f>
        <v>60</v>
      </c>
      <c r="F14" s="43">
        <f>'5'!I11</f>
        <v>74</v>
      </c>
      <c r="G14" s="43">
        <f>'6'!I11</f>
        <v>70.5</v>
      </c>
      <c r="H14" s="47">
        <f t="shared" si="2"/>
        <v>72.8</v>
      </c>
      <c r="I14" s="54">
        <f t="shared" si="3"/>
        <v>436.8</v>
      </c>
      <c r="J14" s="58">
        <f t="shared" si="4"/>
        <v>1</v>
      </c>
      <c r="K14" s="55"/>
      <c r="L14" s="49">
        <f>HUB!H11</f>
        <v>10</v>
      </c>
      <c r="M14" s="55"/>
      <c r="N14" s="44">
        <f>B14+$L$14</f>
        <v>78.5</v>
      </c>
      <c r="O14" s="33">
        <f t="shared" ref="O14:R14" si="12">C14+$L$14</f>
        <v>97.1</v>
      </c>
      <c r="P14" s="33">
        <f t="shared" si="12"/>
        <v>86.7</v>
      </c>
      <c r="Q14" s="33">
        <f t="shared" si="12"/>
        <v>70</v>
      </c>
      <c r="R14" s="33">
        <f t="shared" si="12"/>
        <v>84</v>
      </c>
      <c r="S14" s="39">
        <f>G14+$L$14</f>
        <v>80.5</v>
      </c>
      <c r="T14" s="56">
        <f t="shared" si="6"/>
        <v>496.8</v>
      </c>
      <c r="U14" s="59">
        <f t="shared" si="1"/>
        <v>1</v>
      </c>
      <c r="V14" s="46"/>
    </row>
    <row r="15" spans="1:22" x14ac:dyDescent="0.2">
      <c r="A15" s="18" t="str">
        <f>'1'!A12</f>
        <v>Powers Brown</v>
      </c>
      <c r="B15" s="38">
        <f>'1'!I12</f>
        <v>47.800000000000004</v>
      </c>
      <c r="C15" s="35">
        <f>'2'!I12</f>
        <v>45.900000000000006</v>
      </c>
      <c r="D15" s="35">
        <f>'3'!I12</f>
        <v>71.199999999999989</v>
      </c>
      <c r="E15" s="35">
        <f>'4'!I12</f>
        <v>42</v>
      </c>
      <c r="F15" s="35">
        <f>'5'!I12</f>
        <v>64.5</v>
      </c>
      <c r="G15" s="35">
        <f>'6'!I12</f>
        <v>43</v>
      </c>
      <c r="H15" s="42">
        <f t="shared" si="2"/>
        <v>52.4</v>
      </c>
      <c r="I15" s="51">
        <f t="shared" si="3"/>
        <v>314.39999999999998</v>
      </c>
      <c r="J15" s="57">
        <f t="shared" si="4"/>
        <v>9</v>
      </c>
      <c r="K15" s="52"/>
      <c r="L15" s="28">
        <f>HUB!H12</f>
        <v>10</v>
      </c>
      <c r="M15" s="52"/>
      <c r="N15" s="19">
        <f>B15+$L$15</f>
        <v>57.800000000000004</v>
      </c>
      <c r="O15" s="20">
        <f t="shared" ref="O15:R15" si="13">C15+$L$15</f>
        <v>55.900000000000006</v>
      </c>
      <c r="P15" s="20">
        <f t="shared" si="13"/>
        <v>81.199999999999989</v>
      </c>
      <c r="Q15" s="20">
        <f t="shared" si="13"/>
        <v>52</v>
      </c>
      <c r="R15" s="20">
        <f t="shared" si="13"/>
        <v>74.5</v>
      </c>
      <c r="S15" s="29">
        <f>G15+$L$15</f>
        <v>53</v>
      </c>
      <c r="T15" s="53">
        <f t="shared" si="6"/>
        <v>374.4</v>
      </c>
      <c r="U15" s="60">
        <f t="shared" si="1"/>
        <v>9</v>
      </c>
      <c r="V15" s="16"/>
    </row>
    <row r="16" spans="1:22" s="45" customFormat="1" x14ac:dyDescent="0.2">
      <c r="A16" s="34" t="str">
        <f>'1'!A13</f>
        <v>Shepley Bulfinch</v>
      </c>
      <c r="B16" s="48">
        <f>'1'!I13</f>
        <v>57.300000000000004</v>
      </c>
      <c r="C16" s="43">
        <f>'2'!I13</f>
        <v>72.8</v>
      </c>
      <c r="D16" s="43">
        <f>'3'!I13</f>
        <v>75.2</v>
      </c>
      <c r="E16" s="43">
        <f>'4'!I13</f>
        <v>85</v>
      </c>
      <c r="F16" s="43">
        <f>'5'!I13</f>
        <v>72</v>
      </c>
      <c r="G16" s="43">
        <f>'6'!I13</f>
        <v>71</v>
      </c>
      <c r="H16" s="47">
        <f t="shared" si="2"/>
        <v>72.216666666666669</v>
      </c>
      <c r="I16" s="54">
        <f t="shared" si="3"/>
        <v>433.3</v>
      </c>
      <c r="J16" s="58">
        <f t="shared" si="4"/>
        <v>2</v>
      </c>
      <c r="K16" s="55"/>
      <c r="L16" s="49">
        <f>HUB!H13</f>
        <v>10</v>
      </c>
      <c r="M16" s="55"/>
      <c r="N16" s="44">
        <f>B16+$L$16</f>
        <v>67.300000000000011</v>
      </c>
      <c r="O16" s="33">
        <f t="shared" ref="O16:R16" si="14">C16+$L$16</f>
        <v>82.8</v>
      </c>
      <c r="P16" s="33">
        <f t="shared" si="14"/>
        <v>85.2</v>
      </c>
      <c r="Q16" s="33">
        <f t="shared" si="14"/>
        <v>95</v>
      </c>
      <c r="R16" s="33">
        <f t="shared" si="14"/>
        <v>82</v>
      </c>
      <c r="S16" s="39">
        <f>G16+$L$16</f>
        <v>81</v>
      </c>
      <c r="T16" s="56">
        <f t="shared" si="6"/>
        <v>493.3</v>
      </c>
      <c r="U16" s="59">
        <f t="shared" si="1"/>
        <v>2</v>
      </c>
      <c r="V16" s="46"/>
    </row>
    <row r="18" spans="12:22" x14ac:dyDescent="0.2">
      <c r="L18" s="21"/>
      <c r="M18" s="21"/>
      <c r="N18" s="22"/>
      <c r="O18" s="22"/>
      <c r="P18" s="22"/>
      <c r="Q18" s="22"/>
      <c r="R18" s="22"/>
      <c r="S18" s="22"/>
      <c r="T18" s="22"/>
      <c r="U18" s="22"/>
      <c r="V18" s="22"/>
    </row>
    <row r="19" spans="12:22" x14ac:dyDescent="0.2">
      <c r="L19" s="21"/>
      <c r="M19" s="21"/>
      <c r="N19" s="22"/>
      <c r="O19" s="22"/>
      <c r="P19" s="22"/>
      <c r="Q19" s="22"/>
      <c r="R19" s="22"/>
      <c r="S19" s="22"/>
      <c r="T19" s="22"/>
      <c r="U19" s="22"/>
      <c r="V19" s="22"/>
    </row>
  </sheetData>
  <mergeCells count="2">
    <mergeCell ref="A3:J3"/>
    <mergeCell ref="N5:U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C744-8C93-438D-94E1-EE943AAE69B7}">
  <dimension ref="A1:V55"/>
  <sheetViews>
    <sheetView zoomScaleNormal="100" workbookViewId="0">
      <selection activeCell="H36" sqref="H36"/>
    </sheetView>
  </sheetViews>
  <sheetFormatPr defaultRowHeight="12.75" x14ac:dyDescent="0.2"/>
  <cols>
    <col min="1" max="1" width="37.7109375" style="65" customWidth="1"/>
    <col min="2" max="19" width="9.5703125" style="65" customWidth="1"/>
    <col min="20" max="16384" width="9.140625" style="65"/>
  </cols>
  <sheetData>
    <row r="1" spans="1:22" ht="15.75" customHeight="1" x14ac:dyDescent="0.25">
      <c r="A1" s="123" t="s">
        <v>61</v>
      </c>
      <c r="B1" s="123"/>
      <c r="C1" s="123"/>
      <c r="D1" s="123"/>
      <c r="E1" s="123"/>
      <c r="F1" s="123"/>
      <c r="G1" s="123"/>
      <c r="H1" s="123"/>
      <c r="I1" s="123"/>
      <c r="J1" s="122"/>
    </row>
    <row r="2" spans="1:22" ht="15.75" x14ac:dyDescent="0.25">
      <c r="A2" s="121" t="s">
        <v>60</v>
      </c>
      <c r="B2" s="121"/>
      <c r="C2" s="121"/>
      <c r="D2" s="121"/>
      <c r="E2" s="121"/>
      <c r="F2" s="121"/>
      <c r="G2" s="121"/>
      <c r="H2" s="121"/>
      <c r="I2" s="121"/>
      <c r="J2" s="120"/>
      <c r="K2" s="120"/>
      <c r="L2" s="120"/>
      <c r="M2" s="120"/>
      <c r="N2" s="120"/>
      <c r="O2" s="120"/>
    </row>
    <row r="3" spans="1:22" x14ac:dyDescent="0.2">
      <c r="A3" s="116" t="s">
        <v>59</v>
      </c>
      <c r="B3" s="119"/>
      <c r="C3" s="118"/>
      <c r="D3" s="117"/>
    </row>
    <row r="4" spans="1:22" ht="15" customHeight="1" x14ac:dyDescent="0.2">
      <c r="A4" s="116" t="s">
        <v>58</v>
      </c>
      <c r="B4" s="115" t="s">
        <v>57</v>
      </c>
      <c r="C4" s="115"/>
      <c r="D4" s="115"/>
      <c r="E4" s="114"/>
    </row>
    <row r="5" spans="1:22" ht="20.25" customHeight="1" x14ac:dyDescent="0.25">
      <c r="A5" s="113" t="s">
        <v>56</v>
      </c>
      <c r="B5" s="113"/>
      <c r="C5" s="112"/>
      <c r="D5" s="112"/>
      <c r="E5" s="112"/>
      <c r="F5" s="112"/>
      <c r="G5" s="112"/>
    </row>
    <row r="6" spans="1:22" ht="27" customHeight="1" x14ac:dyDescent="0.2">
      <c r="A6" s="108"/>
      <c r="B6" s="107" t="s">
        <v>55</v>
      </c>
      <c r="C6" s="107"/>
      <c r="D6" s="107"/>
      <c r="E6" s="107"/>
      <c r="F6" s="107"/>
      <c r="G6" s="107"/>
      <c r="H6" s="107"/>
      <c r="I6" s="107"/>
    </row>
    <row r="7" spans="1:22" ht="20.25" customHeight="1" x14ac:dyDescent="0.25">
      <c r="A7" s="111" t="s">
        <v>54</v>
      </c>
      <c r="B7" s="111"/>
      <c r="C7" s="110"/>
      <c r="D7" s="109"/>
      <c r="E7" s="109"/>
      <c r="F7" s="109"/>
      <c r="G7" s="109"/>
    </row>
    <row r="8" spans="1:22" ht="27" customHeight="1" x14ac:dyDescent="0.2">
      <c r="A8" s="108"/>
      <c r="B8" s="107" t="s">
        <v>53</v>
      </c>
      <c r="C8" s="107"/>
      <c r="D8" s="107"/>
      <c r="E8" s="107"/>
      <c r="F8" s="107"/>
      <c r="G8" s="107"/>
      <c r="H8" s="107"/>
      <c r="I8" s="107"/>
    </row>
    <row r="9" spans="1:22" ht="15" customHeight="1" x14ac:dyDescent="0.2"/>
    <row r="10" spans="1:22" ht="15" customHeight="1" x14ac:dyDescent="0.2"/>
    <row r="11" spans="1:22" ht="11.25" customHeight="1" thickBot="1" x14ac:dyDescent="0.25"/>
    <row r="12" spans="1:22" s="100" customFormat="1" ht="13.5" thickBot="1" x14ac:dyDescent="0.25">
      <c r="B12" s="106" t="s">
        <v>52</v>
      </c>
      <c r="C12" s="105"/>
      <c r="D12" s="104"/>
      <c r="E12" s="106" t="s">
        <v>51</v>
      </c>
      <c r="F12" s="105"/>
      <c r="G12" s="104"/>
      <c r="H12" s="106" t="s">
        <v>50</v>
      </c>
      <c r="I12" s="105"/>
      <c r="J12" s="104"/>
      <c r="K12" s="106" t="s">
        <v>49</v>
      </c>
      <c r="L12" s="105"/>
      <c r="M12" s="104"/>
      <c r="N12" s="106" t="s">
        <v>48</v>
      </c>
      <c r="O12" s="105"/>
      <c r="P12" s="104"/>
      <c r="Q12" s="106" t="s">
        <v>47</v>
      </c>
      <c r="R12" s="105"/>
      <c r="S12" s="104"/>
      <c r="T12" s="106" t="s">
        <v>46</v>
      </c>
      <c r="U12" s="105"/>
      <c r="V12" s="104"/>
    </row>
    <row r="13" spans="1:22" s="100" customFormat="1" ht="112.5" customHeight="1" x14ac:dyDescent="0.2">
      <c r="B13" s="103" t="s">
        <v>45</v>
      </c>
      <c r="C13" s="102"/>
      <c r="D13" s="101"/>
      <c r="E13" s="103" t="s">
        <v>44</v>
      </c>
      <c r="F13" s="102"/>
      <c r="G13" s="101"/>
      <c r="H13" s="103" t="s">
        <v>43</v>
      </c>
      <c r="I13" s="102"/>
      <c r="J13" s="101"/>
      <c r="K13" s="103" t="s">
        <v>42</v>
      </c>
      <c r="L13" s="102"/>
      <c r="M13" s="101"/>
      <c r="N13" s="103" t="s">
        <v>41</v>
      </c>
      <c r="O13" s="102"/>
      <c r="P13" s="101"/>
      <c r="Q13" s="103" t="s">
        <v>40</v>
      </c>
      <c r="R13" s="102"/>
      <c r="S13" s="101"/>
      <c r="T13" s="103" t="s">
        <v>39</v>
      </c>
      <c r="U13" s="102"/>
      <c r="V13" s="101"/>
    </row>
    <row r="14" spans="1:22" s="75" customFormat="1" ht="11.25" customHeight="1" x14ac:dyDescent="0.2">
      <c r="A14" s="99"/>
      <c r="B14" s="98" t="s">
        <v>38</v>
      </c>
      <c r="C14" s="97"/>
      <c r="D14" s="96"/>
      <c r="E14" s="98" t="s">
        <v>38</v>
      </c>
      <c r="F14" s="97"/>
      <c r="G14" s="96"/>
      <c r="H14" s="98" t="s">
        <v>38</v>
      </c>
      <c r="I14" s="97"/>
      <c r="J14" s="96"/>
      <c r="K14" s="98" t="s">
        <v>38</v>
      </c>
      <c r="L14" s="97"/>
      <c r="M14" s="96"/>
      <c r="N14" s="98" t="s">
        <v>38</v>
      </c>
      <c r="O14" s="97"/>
      <c r="P14" s="96"/>
      <c r="Q14" s="98" t="s">
        <v>38</v>
      </c>
      <c r="R14" s="97"/>
      <c r="S14" s="96"/>
      <c r="T14" s="98" t="s">
        <v>38</v>
      </c>
      <c r="U14" s="97"/>
      <c r="V14" s="96"/>
    </row>
    <row r="15" spans="1:22" s="75" customFormat="1" x14ac:dyDescent="0.2">
      <c r="A15" s="95" t="s">
        <v>25</v>
      </c>
      <c r="B15" s="94"/>
      <c r="C15" s="93"/>
      <c r="D15" s="92"/>
      <c r="E15" s="91"/>
      <c r="F15" s="90"/>
      <c r="G15" s="89"/>
      <c r="H15" s="91"/>
      <c r="I15" s="90"/>
      <c r="J15" s="89"/>
      <c r="K15" s="91"/>
      <c r="L15" s="90"/>
      <c r="M15" s="89"/>
      <c r="N15" s="91"/>
      <c r="O15" s="90"/>
      <c r="P15" s="89"/>
      <c r="Q15" s="91"/>
      <c r="R15" s="90"/>
      <c r="S15" s="89"/>
      <c r="T15" s="88"/>
      <c r="U15" s="87"/>
      <c r="V15" s="86"/>
    </row>
    <row r="16" spans="1:22" s="75" customFormat="1" x14ac:dyDescent="0.2">
      <c r="A16" s="82" t="s">
        <v>26</v>
      </c>
      <c r="B16" s="81"/>
      <c r="C16" s="80"/>
      <c r="D16" s="79"/>
      <c r="E16" s="81"/>
      <c r="F16" s="80"/>
      <c r="G16" s="79"/>
      <c r="H16" s="81"/>
      <c r="I16" s="80"/>
      <c r="J16" s="79"/>
      <c r="K16" s="81"/>
      <c r="L16" s="80"/>
      <c r="M16" s="79"/>
      <c r="N16" s="81"/>
      <c r="O16" s="80"/>
      <c r="P16" s="79"/>
      <c r="Q16" s="81"/>
      <c r="R16" s="80"/>
      <c r="S16" s="79"/>
      <c r="T16" s="85"/>
      <c r="U16" s="84"/>
      <c r="V16" s="83"/>
    </row>
    <row r="17" spans="1:22" s="75" customFormat="1" x14ac:dyDescent="0.2">
      <c r="A17" s="82" t="s">
        <v>27</v>
      </c>
      <c r="B17" s="81"/>
      <c r="C17" s="80"/>
      <c r="D17" s="79"/>
      <c r="E17" s="81"/>
      <c r="F17" s="80"/>
      <c r="G17" s="79"/>
      <c r="H17" s="81"/>
      <c r="I17" s="80"/>
      <c r="J17" s="79"/>
      <c r="K17" s="81"/>
      <c r="L17" s="80"/>
      <c r="M17" s="79"/>
      <c r="N17" s="81"/>
      <c r="O17" s="80"/>
      <c r="P17" s="79"/>
      <c r="Q17" s="81"/>
      <c r="R17" s="80"/>
      <c r="S17" s="79"/>
      <c r="T17" s="85"/>
      <c r="U17" s="84"/>
      <c r="V17" s="83"/>
    </row>
    <row r="18" spans="1:22" s="75" customFormat="1" x14ac:dyDescent="0.2">
      <c r="A18" s="82" t="s">
        <v>28</v>
      </c>
      <c r="B18" s="81"/>
      <c r="C18" s="80"/>
      <c r="D18" s="79"/>
      <c r="E18" s="81"/>
      <c r="F18" s="80"/>
      <c r="G18" s="79"/>
      <c r="H18" s="81"/>
      <c r="I18" s="80"/>
      <c r="J18" s="79"/>
      <c r="K18" s="81"/>
      <c r="L18" s="80"/>
      <c r="M18" s="79"/>
      <c r="N18" s="81"/>
      <c r="O18" s="80"/>
      <c r="P18" s="79"/>
      <c r="Q18" s="81"/>
      <c r="R18" s="80"/>
      <c r="S18" s="79"/>
      <c r="T18" s="85"/>
      <c r="U18" s="84"/>
      <c r="V18" s="83"/>
    </row>
    <row r="19" spans="1:22" s="75" customFormat="1" x14ac:dyDescent="0.2">
      <c r="A19" s="82" t="s">
        <v>29</v>
      </c>
      <c r="B19" s="81"/>
      <c r="C19" s="80"/>
      <c r="D19" s="79"/>
      <c r="E19" s="81"/>
      <c r="F19" s="80"/>
      <c r="G19" s="79"/>
      <c r="H19" s="81"/>
      <c r="I19" s="80"/>
      <c r="J19" s="79"/>
      <c r="K19" s="81"/>
      <c r="L19" s="80"/>
      <c r="M19" s="79"/>
      <c r="N19" s="81"/>
      <c r="O19" s="80"/>
      <c r="P19" s="79"/>
      <c r="Q19" s="81"/>
      <c r="R19" s="80"/>
      <c r="S19" s="79"/>
      <c r="T19" s="85"/>
      <c r="U19" s="84"/>
      <c r="V19" s="83"/>
    </row>
    <row r="20" spans="1:22" s="75" customFormat="1" x14ac:dyDescent="0.2">
      <c r="A20" s="82" t="s">
        <v>30</v>
      </c>
      <c r="B20" s="81"/>
      <c r="C20" s="80"/>
      <c r="D20" s="79"/>
      <c r="E20" s="81"/>
      <c r="F20" s="80"/>
      <c r="G20" s="79"/>
      <c r="H20" s="81"/>
      <c r="I20" s="80"/>
      <c r="J20" s="79"/>
      <c r="K20" s="81"/>
      <c r="L20" s="80"/>
      <c r="M20" s="79"/>
      <c r="N20" s="81"/>
      <c r="O20" s="80"/>
      <c r="P20" s="79"/>
      <c r="Q20" s="81"/>
      <c r="R20" s="80"/>
      <c r="S20" s="79"/>
      <c r="T20" s="85"/>
      <c r="U20" s="84"/>
      <c r="V20" s="83"/>
    </row>
    <row r="21" spans="1:22" s="75" customFormat="1" x14ac:dyDescent="0.2">
      <c r="A21" s="82" t="s">
        <v>31</v>
      </c>
      <c r="B21" s="81"/>
      <c r="C21" s="80"/>
      <c r="D21" s="79"/>
      <c r="E21" s="81"/>
      <c r="F21" s="80"/>
      <c r="G21" s="79"/>
      <c r="H21" s="81"/>
      <c r="I21" s="80"/>
      <c r="J21" s="79"/>
      <c r="K21" s="81"/>
      <c r="L21" s="80"/>
      <c r="M21" s="79"/>
      <c r="N21" s="81"/>
      <c r="O21" s="80"/>
      <c r="P21" s="79"/>
      <c r="Q21" s="81"/>
      <c r="R21" s="80"/>
      <c r="S21" s="79"/>
      <c r="T21" s="85"/>
      <c r="U21" s="84"/>
      <c r="V21" s="83"/>
    </row>
    <row r="22" spans="1:22" s="75" customFormat="1" x14ac:dyDescent="0.2">
      <c r="A22" s="82" t="s">
        <v>32</v>
      </c>
      <c r="B22" s="81"/>
      <c r="C22" s="80"/>
      <c r="D22" s="79"/>
      <c r="E22" s="81"/>
      <c r="F22" s="80"/>
      <c r="G22" s="79"/>
      <c r="H22" s="81"/>
      <c r="I22" s="80"/>
      <c r="J22" s="79"/>
      <c r="K22" s="81"/>
      <c r="L22" s="80"/>
      <c r="M22" s="79"/>
      <c r="N22" s="81"/>
      <c r="O22" s="80"/>
      <c r="P22" s="79"/>
      <c r="Q22" s="81"/>
      <c r="R22" s="80"/>
      <c r="S22" s="79"/>
      <c r="T22" s="85"/>
      <c r="U22" s="84"/>
      <c r="V22" s="83"/>
    </row>
    <row r="23" spans="1:22" s="75" customFormat="1" x14ac:dyDescent="0.2">
      <c r="A23" s="82" t="s">
        <v>33</v>
      </c>
      <c r="B23" s="81"/>
      <c r="C23" s="80"/>
      <c r="D23" s="79"/>
      <c r="E23" s="81"/>
      <c r="F23" s="80"/>
      <c r="G23" s="79"/>
      <c r="H23" s="81"/>
      <c r="I23" s="80"/>
      <c r="J23" s="79"/>
      <c r="K23" s="81"/>
      <c r="L23" s="80"/>
      <c r="M23" s="79"/>
      <c r="N23" s="81"/>
      <c r="O23" s="80"/>
      <c r="P23" s="79"/>
      <c r="Q23" s="81"/>
      <c r="R23" s="80"/>
      <c r="S23" s="79"/>
      <c r="T23" s="85"/>
      <c r="U23" s="84"/>
      <c r="V23" s="83"/>
    </row>
    <row r="24" spans="1:22" s="75" customFormat="1" x14ac:dyDescent="0.2">
      <c r="A24" s="82" t="s">
        <v>34</v>
      </c>
      <c r="B24" s="81"/>
      <c r="C24" s="80"/>
      <c r="D24" s="79"/>
      <c r="E24" s="81"/>
      <c r="F24" s="80"/>
      <c r="G24" s="79"/>
      <c r="H24" s="81"/>
      <c r="I24" s="80"/>
      <c r="J24" s="79"/>
      <c r="K24" s="81"/>
      <c r="L24" s="80"/>
      <c r="M24" s="79"/>
      <c r="N24" s="81"/>
      <c r="O24" s="80"/>
      <c r="P24" s="79"/>
      <c r="Q24" s="81"/>
      <c r="R24" s="80"/>
      <c r="S24" s="79"/>
      <c r="T24" s="78"/>
      <c r="U24" s="77"/>
      <c r="V24" s="76"/>
    </row>
    <row r="25" spans="1:22" s="73" customFormat="1" ht="7.5" customHeight="1" x14ac:dyDescent="0.2">
      <c r="A25" s="74"/>
      <c r="B25" s="74"/>
      <c r="C25" s="74"/>
      <c r="D25" s="74"/>
      <c r="E25" s="74"/>
      <c r="F25" s="74"/>
      <c r="G25" s="74"/>
      <c r="H25" s="74"/>
      <c r="I25" s="74"/>
      <c r="J25" s="74"/>
      <c r="K25" s="74"/>
      <c r="L25" s="74"/>
      <c r="M25" s="74"/>
      <c r="N25" s="74"/>
      <c r="O25" s="74"/>
      <c r="P25" s="74"/>
      <c r="Q25" s="74"/>
      <c r="R25" s="74"/>
      <c r="S25" s="74"/>
    </row>
    <row r="26" spans="1:22" s="72" customFormat="1" ht="6.75" customHeight="1" x14ac:dyDescent="0.2"/>
    <row r="28" spans="1:22" x14ac:dyDescent="0.2">
      <c r="A28" s="71"/>
      <c r="G28" s="67"/>
      <c r="H28" s="67"/>
    </row>
    <row r="29" spans="1:22" x14ac:dyDescent="0.2">
      <c r="A29" s="70" t="s">
        <v>37</v>
      </c>
      <c r="G29" s="67"/>
      <c r="H29" s="67"/>
      <c r="I29" s="67"/>
      <c r="J29" s="67"/>
    </row>
    <row r="30" spans="1:22" ht="15" x14ac:dyDescent="0.25">
      <c r="A30" s="69"/>
      <c r="B30" s="69"/>
      <c r="C30" s="69"/>
      <c r="E30" s="68"/>
      <c r="G30" s="67"/>
      <c r="H30" s="67"/>
      <c r="I30" s="67"/>
      <c r="J30" s="67"/>
    </row>
    <row r="31" spans="1:22" ht="15" x14ac:dyDescent="0.25">
      <c r="A31" s="69"/>
      <c r="B31" s="69"/>
      <c r="C31" s="69"/>
      <c r="E31" s="68"/>
      <c r="G31" s="67"/>
      <c r="H31" s="67"/>
      <c r="I31" s="67"/>
      <c r="J31" s="67"/>
    </row>
    <row r="32" spans="1:22" ht="15" x14ac:dyDescent="0.25">
      <c r="A32" s="69"/>
      <c r="B32" s="69"/>
      <c r="C32" s="69"/>
      <c r="E32" s="68"/>
      <c r="G32" s="67"/>
      <c r="H32" s="67"/>
      <c r="I32" s="67"/>
      <c r="J32" s="67"/>
    </row>
    <row r="33" spans="1:13" ht="15" x14ac:dyDescent="0.25">
      <c r="A33" s="69"/>
      <c r="B33" s="69"/>
      <c r="C33" s="69"/>
      <c r="E33" s="68"/>
      <c r="G33" s="67"/>
      <c r="H33" s="67"/>
      <c r="I33" s="67"/>
      <c r="J33" s="67"/>
    </row>
    <row r="34" spans="1:13" ht="15" x14ac:dyDescent="0.25">
      <c r="A34" s="69"/>
      <c r="B34" s="69"/>
      <c r="C34" s="69"/>
      <c r="E34" s="68"/>
      <c r="G34" s="67"/>
      <c r="H34" s="67"/>
      <c r="I34" s="67"/>
      <c r="J34" s="67"/>
    </row>
    <row r="35" spans="1:13" ht="15" x14ac:dyDescent="0.25">
      <c r="A35" s="69"/>
      <c r="B35" s="69"/>
      <c r="C35" s="69"/>
      <c r="E35" s="68"/>
      <c r="G35" s="67"/>
      <c r="H35" s="67"/>
      <c r="I35" s="67"/>
      <c r="J35" s="67"/>
    </row>
    <row r="36" spans="1:13" ht="15" x14ac:dyDescent="0.25">
      <c r="A36" s="69"/>
      <c r="B36" s="69"/>
      <c r="C36" s="69"/>
      <c r="E36" s="68"/>
      <c r="G36" s="67"/>
      <c r="H36" s="67"/>
      <c r="I36" s="67"/>
      <c r="J36" s="67"/>
    </row>
    <row r="37" spans="1:13" ht="15" x14ac:dyDescent="0.25">
      <c r="E37" s="68"/>
      <c r="I37" s="67"/>
      <c r="J37" s="67"/>
      <c r="K37" s="67"/>
      <c r="L37" s="67"/>
    </row>
    <row r="38" spans="1:13" x14ac:dyDescent="0.2">
      <c r="I38" s="67"/>
      <c r="J38" s="67"/>
      <c r="K38" s="67"/>
      <c r="L38" s="67"/>
      <c r="M38" s="67"/>
    </row>
    <row r="39" spans="1:13" x14ac:dyDescent="0.2">
      <c r="L39" s="67"/>
      <c r="M39" s="67"/>
    </row>
    <row r="40" spans="1:13" x14ac:dyDescent="0.2">
      <c r="L40" s="67"/>
      <c r="M40" s="67"/>
    </row>
    <row r="41" spans="1:13" x14ac:dyDescent="0.2">
      <c r="L41" s="67"/>
      <c r="M41" s="67"/>
    </row>
    <row r="42" spans="1:13" x14ac:dyDescent="0.2">
      <c r="L42" s="67"/>
      <c r="M42" s="67"/>
    </row>
    <row r="55" spans="1:1" x14ac:dyDescent="0.2">
      <c r="A55" s="66" t="s">
        <v>36</v>
      </c>
    </row>
  </sheetData>
  <mergeCells count="99">
    <mergeCell ref="T23:V23"/>
    <mergeCell ref="T24:V24"/>
    <mergeCell ref="T17:V17"/>
    <mergeCell ref="T18:V18"/>
    <mergeCell ref="T19:V19"/>
    <mergeCell ref="T20:V20"/>
    <mergeCell ref="T21:V21"/>
    <mergeCell ref="T12:V12"/>
    <mergeCell ref="T13:V13"/>
    <mergeCell ref="T14:V14"/>
    <mergeCell ref="T15:V15"/>
    <mergeCell ref="T16:V16"/>
    <mergeCell ref="T22:V22"/>
    <mergeCell ref="K24:M24"/>
    <mergeCell ref="N24:P24"/>
    <mergeCell ref="Q24:S24"/>
    <mergeCell ref="E23:G23"/>
    <mergeCell ref="H23:J23"/>
    <mergeCell ref="K23:M23"/>
    <mergeCell ref="N23:P23"/>
    <mergeCell ref="Q23:S23"/>
    <mergeCell ref="E24:G24"/>
    <mergeCell ref="H24:J24"/>
    <mergeCell ref="K22:M22"/>
    <mergeCell ref="N22:P22"/>
    <mergeCell ref="Q22:S22"/>
    <mergeCell ref="E21:G21"/>
    <mergeCell ref="H21:J21"/>
    <mergeCell ref="K21:M21"/>
    <mergeCell ref="N21:P21"/>
    <mergeCell ref="Q21:S21"/>
    <mergeCell ref="E22:G22"/>
    <mergeCell ref="H22:J22"/>
    <mergeCell ref="K20:M20"/>
    <mergeCell ref="N20:P20"/>
    <mergeCell ref="Q20:S20"/>
    <mergeCell ref="E19:G19"/>
    <mergeCell ref="H19:J19"/>
    <mergeCell ref="K19:M19"/>
    <mergeCell ref="N19:P19"/>
    <mergeCell ref="Q19:S19"/>
    <mergeCell ref="E20:G20"/>
    <mergeCell ref="H20:J20"/>
    <mergeCell ref="E17:G17"/>
    <mergeCell ref="H17:J17"/>
    <mergeCell ref="K17:M17"/>
    <mergeCell ref="N17:P17"/>
    <mergeCell ref="Q17:S17"/>
    <mergeCell ref="E18:G18"/>
    <mergeCell ref="H18:J18"/>
    <mergeCell ref="Q15:S15"/>
    <mergeCell ref="N14:P14"/>
    <mergeCell ref="K14:M14"/>
    <mergeCell ref="K18:M18"/>
    <mergeCell ref="N18:P18"/>
    <mergeCell ref="Q18:S18"/>
    <mergeCell ref="Q14:S14"/>
    <mergeCell ref="E16:G16"/>
    <mergeCell ref="H16:J16"/>
    <mergeCell ref="K16:M16"/>
    <mergeCell ref="N16:P16"/>
    <mergeCell ref="Q16:S16"/>
    <mergeCell ref="E15:G15"/>
    <mergeCell ref="H15:J15"/>
    <mergeCell ref="K15:M15"/>
    <mergeCell ref="N15:P15"/>
    <mergeCell ref="Q12:S12"/>
    <mergeCell ref="N13:P13"/>
    <mergeCell ref="Q13:S13"/>
    <mergeCell ref="N12:P12"/>
    <mergeCell ref="K12:M12"/>
    <mergeCell ref="H12:J12"/>
    <mergeCell ref="B20:D20"/>
    <mergeCell ref="B21:D21"/>
    <mergeCell ref="B22:D22"/>
    <mergeCell ref="B23:D23"/>
    <mergeCell ref="B24:D24"/>
    <mergeCell ref="B15:D15"/>
    <mergeCell ref="B16:D16"/>
    <mergeCell ref="B17:D17"/>
    <mergeCell ref="B18:D18"/>
    <mergeCell ref="B19:D19"/>
    <mergeCell ref="B6:I6"/>
    <mergeCell ref="A5:B5"/>
    <mergeCell ref="A7:B7"/>
    <mergeCell ref="A2:O2"/>
    <mergeCell ref="K13:M13"/>
    <mergeCell ref="B12:D12"/>
    <mergeCell ref="E12:G12"/>
    <mergeCell ref="A1:I1"/>
    <mergeCell ref="B14:D14"/>
    <mergeCell ref="E14:G14"/>
    <mergeCell ref="H14:J14"/>
    <mergeCell ref="B3:D3"/>
    <mergeCell ref="B4:D4"/>
    <mergeCell ref="B13:D13"/>
    <mergeCell ref="E13:G13"/>
    <mergeCell ref="H13:J13"/>
    <mergeCell ref="B8:I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2024-08-15T18:29:30Z</dcterms:modified>
</cp:coreProperties>
</file>