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8\Open Record Evaluations\Next Update\"/>
    </mc:Choice>
  </mc:AlternateContent>
  <bookViews>
    <workbookView xWindow="2805" yWindow="1185" windowWidth="17760" windowHeight="9480" tabRatio="938" activeTab="9"/>
  </bookViews>
  <sheets>
    <sheet name="RFP Submittal" sheetId="12" r:id="rId1"/>
    <sheet name="Evaluator 1" sheetId="2" r:id="rId2"/>
    <sheet name="Evaluator 2" sheetId="3" r:id="rId3"/>
    <sheet name="Evaluator 3" sheetId="5" r:id="rId4"/>
    <sheet name="Evalutor 4" sheetId="9" r:id="rId5"/>
    <sheet name="Evaluator 5" sheetId="10" r:id="rId6"/>
    <sheet name="Technical" sheetId="1" r:id="rId7"/>
    <sheet name="Non-Technical" sheetId="6" r:id="rId8"/>
    <sheet name="Summary" sheetId="7" r:id="rId9"/>
    <sheet name="Evaluation" sheetId="13" r:id="rId10"/>
  </sheets>
  <externalReferences>
    <externalReference r:id="rId11"/>
  </externalReferences>
  <calcPr calcId="152511"/>
</workbook>
</file>

<file path=xl/calcChain.xml><?xml version="1.0" encoding="utf-8"?>
<calcChain xmlns="http://schemas.openxmlformats.org/spreadsheetml/2006/main">
  <c r="K9" i="13" l="1"/>
  <c r="L9" i="13" s="1"/>
  <c r="H9" i="13"/>
  <c r="E9" i="13"/>
  <c r="B9" i="13"/>
  <c r="K8" i="13"/>
  <c r="L8" i="13" s="1"/>
  <c r="H8" i="13"/>
  <c r="E8" i="13"/>
  <c r="B8" i="13"/>
  <c r="E1" i="13"/>
  <c r="C4" i="7" l="1"/>
  <c r="D4" i="7"/>
  <c r="E4" i="7"/>
  <c r="F4" i="7"/>
  <c r="B4" i="7"/>
  <c r="H5" i="3" l="1"/>
  <c r="H4" i="3"/>
  <c r="H5" i="5"/>
  <c r="H4" i="5"/>
  <c r="H5" i="9"/>
  <c r="H4" i="9"/>
  <c r="H5" i="10"/>
  <c r="H4" i="10"/>
  <c r="F5" i="1" s="1"/>
  <c r="F5" i="7" s="1"/>
  <c r="H5" i="2"/>
  <c r="B6" i="1" s="1"/>
  <c r="H4" i="2"/>
  <c r="B5" i="1" s="1"/>
  <c r="B6" i="6"/>
  <c r="B5" i="6"/>
  <c r="A5" i="10"/>
  <c r="A5" i="9"/>
  <c r="A5" i="5"/>
  <c r="A5" i="3"/>
  <c r="A5" i="2"/>
  <c r="A4" i="10"/>
  <c r="A4" i="9"/>
  <c r="A4" i="5"/>
  <c r="A4" i="3"/>
  <c r="A4" i="2"/>
  <c r="A2" i="1"/>
  <c r="A2" i="6"/>
  <c r="A2" i="7"/>
  <c r="A6" i="7"/>
  <c r="A6" i="1"/>
  <c r="A5" i="1"/>
  <c r="A6" i="6"/>
  <c r="A5" i="6"/>
  <c r="A5" i="7"/>
  <c r="I5" i="2"/>
  <c r="C6" i="1"/>
  <c r="D6" i="1"/>
  <c r="E6" i="1"/>
  <c r="F6" i="1"/>
  <c r="E5" i="1"/>
  <c r="D5" i="1"/>
  <c r="C5" i="1"/>
  <c r="I4" i="2"/>
  <c r="F6" i="7"/>
  <c r="E6" i="7"/>
  <c r="E5" i="7"/>
  <c r="C6" i="6"/>
  <c r="C5" i="6"/>
  <c r="H5" i="7" s="1"/>
  <c r="D6" i="6"/>
  <c r="D5" i="6"/>
  <c r="H6" i="7"/>
  <c r="D6" i="7"/>
  <c r="D5" i="7"/>
  <c r="C6" i="7"/>
  <c r="C5" i="7"/>
  <c r="G6" i="1" l="1"/>
  <c r="B6" i="7"/>
  <c r="G6" i="7" s="1"/>
  <c r="I6" i="7" s="1"/>
  <c r="B5" i="7"/>
  <c r="G5" i="7" s="1"/>
  <c r="I5" i="7" s="1"/>
  <c r="J5" i="7" s="1"/>
  <c r="G5" i="1"/>
  <c r="H5" i="1" s="1"/>
  <c r="H6" i="1" l="1"/>
  <c r="J6" i="7"/>
</calcChain>
</file>

<file path=xl/sharedStrings.xml><?xml version="1.0" encoding="utf-8"?>
<sst xmlns="http://schemas.openxmlformats.org/spreadsheetml/2006/main" count="87" uniqueCount="47">
  <si>
    <t xml:space="preserve">RESPONDENT SUMMARY </t>
  </si>
  <si>
    <t>Company/Vendor Name</t>
  </si>
  <si>
    <t>Average Technical Score</t>
  </si>
  <si>
    <t>Total Score</t>
  </si>
  <si>
    <t>Ranking</t>
  </si>
  <si>
    <t>Evaluator 1</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</si>
  <si>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</si>
  <si>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</si>
  <si>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</si>
  <si>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</si>
  <si>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</si>
  <si>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</si>
  <si>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</si>
  <si>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</si>
  <si>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</si>
  <si>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RFP730-18036 MRO Program Performance Analysis &amp; Capital Project Reconciliation</t>
  </si>
  <si>
    <t>Enstoa, Inc.</t>
  </si>
  <si>
    <t>McConnell Jones LLP</t>
  </si>
  <si>
    <t>Prepared By:  Tim Henry      4/2/2018</t>
  </si>
  <si>
    <t>Reviewed By:  Jack Tenner  4/2/2018</t>
  </si>
  <si>
    <t>Without Cost</t>
  </si>
  <si>
    <t>W/O Cost</t>
  </si>
  <si>
    <t>Evaluator 2</t>
  </si>
  <si>
    <t>Evaluator 3</t>
  </si>
  <si>
    <t>Evaluator 4</t>
  </si>
  <si>
    <t>Evaluator 5</t>
  </si>
  <si>
    <t>RESPONDENT EVALUATION MATRIX</t>
  </si>
  <si>
    <t>Evaluator Name:</t>
  </si>
  <si>
    <t>Name</t>
  </si>
  <si>
    <t xml:space="preserve">Criteria 1 </t>
  </si>
  <si>
    <t xml:space="preserve">Demonstrated ability of Respondent to fulfill current and predicted University needs:
Respondent’s demonstrated professional experience performing the Services for universities or other government agencies. Provide the locations of similar types and size (please provide the names of current clients and the number of years that you have been providing the Services or similar services for each).
Respondent’s timeframe to complete the desired review. 
Administrative, operational and management structure in place to satisfy delivery of the Services. 
Stability and success of the Contractor’s business including but not limited to; demonstrated capability and financial resources to perform the work in the time projected.
</t>
  </si>
  <si>
    <t>Quality assurance plan and control measures implemented and maintained by the Respondent.</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</si>
  <si>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</si>
  <si>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</si>
  <si>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</si>
  <si>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</si>
  <si>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</si>
  <si>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</si>
  <si>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</si>
  <si>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</si>
  <si>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</si>
  <si>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</si>
  <si>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</si>
  <si>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</si>
  <si>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</si>
  <si>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</si>
  <si>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t xml:space="preserve">Rate(s) for requested Services
*Only Scored By:  
Evaluator 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</si>
</sst>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color theme="1"/>
      <name val="Calibri"/>
      <family val="2"/>
      <scheme val="minor"/>
    </font>
    <font>
      <b/>
      <sz val="10"/>
      <color rgb="FFFF0000"/>
      <name val="Calibri"/>
      <family val="2"/>
      <scheme val="minor"/>
    </font>
    <font>
      <b/>
      <sz val="10"/>
      <name val="Calibri"/>
      <family val="2"/>
      <scheme val="minor"/>
    </font>
    <font>
      <sz val="10"/>
      <name val="Calibri"/>
      <family val="2"/>
      <scheme val="minor"/>
    </font>
    <font>
      <sz val="10"/>
      <color indexed="8"/>
      <name val="Arial"/>
      <family val="2"/>
    </font>
    <font>
      <b/>
      <sz val="12"/>
      <color indexed="10"/>
      <name val="Arial"/>
      <family val="2"/>
    </font>
    <font>
      <sz val="10"/>
      <color rgb="FFFF0000"/>
      <name val="Calibri"/>
      <family val="2"/>
      <scheme val="minor"/>
    </font>
    <font>
      <sz val="10"/>
      <color rgb="FFFF0000"/>
      <name val="Arial"/>
    </font>
    <font>
      <sz val="10"/>
      <color theme="1"/>
      <name val="Calibri"/>
      <family val="2"/>
      <scheme val="minor"/>
    </font>
    <font>
      <sz val="11"/>
      <name val="Arial"/>
      <family val="2"/>
    </font>
    <font>
      <sz val="12"/>
      <name val="Arial"/>
    </font>
    <font>
      <b/>
      <sz val="11"/>
      <color rgb="FFFF0000"/>
      <name val="Calibri"/>
      <family val="2"/>
      <scheme val="minor"/>
    </font>
    <font>
      <b/>
      <sz val="11"/>
      <name val="Calibri"/>
      <family val="2"/>
      <scheme val="minor"/>
    </font>
    <font>
      <b/>
      <sz val="10"/>
      <name val="Arial"/>
      <family val="2"/>
    </font>
  </fonts>
  <fills count="32">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59999389629810485"/>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medium">
        <color indexed="64"/>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17">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4" borderId="7" applyNumberFormat="0" applyFont="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2" borderId="0" applyNumberFormat="0" applyBorder="0" applyAlignment="0" applyProtection="0"/>
    <xf numFmtId="0" fontId="23" fillId="6" borderId="0" applyNumberFormat="0" applyBorder="0" applyAlignment="0" applyProtection="0"/>
    <xf numFmtId="0" fontId="24" fillId="23" borderId="8" applyNumberFormat="0" applyAlignment="0" applyProtection="0"/>
    <xf numFmtId="0" fontId="25" fillId="24" borderId="9" applyNumberFormat="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0" fillId="0" borderId="0" applyNumberFormat="0" applyFill="0" applyBorder="0" applyAlignment="0" applyProtection="0"/>
    <xf numFmtId="0" fontId="31" fillId="10" borderId="8" applyNumberFormat="0" applyAlignment="0" applyProtection="0"/>
    <xf numFmtId="0" fontId="32" fillId="0" borderId="13" applyNumberFormat="0" applyFill="0" applyAlignment="0" applyProtection="0"/>
    <xf numFmtId="0" fontId="33" fillId="25" borderId="0" applyNumberFormat="0" applyBorder="0" applyAlignment="0" applyProtection="0"/>
    <xf numFmtId="0" fontId="20" fillId="4" borderId="7" applyNumberFormat="0" applyFont="0" applyAlignment="0" applyProtection="0"/>
    <xf numFmtId="0" fontId="34" fillId="23" borderId="14" applyNumberFormat="0" applyAlignment="0" applyProtection="0"/>
    <xf numFmtId="0" fontId="35" fillId="0" borderId="0" applyNumberFormat="0" applyFill="0" applyBorder="0" applyAlignment="0" applyProtection="0"/>
    <xf numFmtId="0" fontId="36" fillId="0" borderId="15" applyNumberFormat="0" applyFill="0" applyAlignment="0" applyProtection="0"/>
    <xf numFmtId="0" fontId="37" fillId="0" borderId="0" applyNumberFormat="0" applyFill="0" applyBorder="0" applyAlignment="0" applyProtection="0"/>
    <xf numFmtId="0" fontId="15" fillId="0" borderId="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2" borderId="0" applyNumberFormat="0" applyBorder="0" applyAlignment="0" applyProtection="0"/>
    <xf numFmtId="0" fontId="23" fillId="6" borderId="0" applyNumberFormat="0" applyBorder="0" applyAlignment="0" applyProtection="0"/>
    <xf numFmtId="0" fontId="24" fillId="23" borderId="8" applyNumberFormat="0" applyAlignment="0" applyProtection="0"/>
    <xf numFmtId="0" fontId="25" fillId="24" borderId="9" applyNumberFormat="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0" fillId="0" borderId="0" applyNumberFormat="0" applyFill="0" applyBorder="0" applyAlignment="0" applyProtection="0"/>
    <xf numFmtId="0" fontId="31" fillId="10" borderId="8" applyNumberFormat="0" applyAlignment="0" applyProtection="0"/>
    <xf numFmtId="0" fontId="32" fillId="0" borderId="13" applyNumberFormat="0" applyFill="0" applyAlignment="0" applyProtection="0"/>
    <xf numFmtId="0" fontId="33" fillId="25" borderId="0" applyNumberFormat="0" applyBorder="0" applyAlignment="0" applyProtection="0"/>
    <xf numFmtId="0" fontId="34" fillId="23" borderId="14" applyNumberFormat="0" applyAlignment="0" applyProtection="0"/>
    <xf numFmtId="0" fontId="35" fillId="0" borderId="0" applyNumberFormat="0" applyFill="0" applyBorder="0" applyAlignment="0" applyProtection="0"/>
    <xf numFmtId="0" fontId="36" fillId="0" borderId="15" applyNumberFormat="0" applyFill="0" applyAlignment="0" applyProtection="0"/>
    <xf numFmtId="0" fontId="37" fillId="0" borderId="0" applyNumberFormat="0" applyFill="0" applyBorder="0" applyAlignment="0" applyProtection="0"/>
    <xf numFmtId="0" fontId="19" fillId="0" borderId="0"/>
    <xf numFmtId="0" fontId="19" fillId="4" borderId="7"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7" fillId="0" borderId="0"/>
    <xf numFmtId="0" fontId="6" fillId="0" borderId="0"/>
    <xf numFmtId="0" fontId="5" fillId="0" borderId="0"/>
    <xf numFmtId="0" fontId="31" fillId="10" borderId="20" applyNumberFormat="0" applyAlignment="0" applyProtection="0"/>
    <xf numFmtId="0" fontId="24" fillId="23" borderId="20" applyNumberFormat="0" applyAlignment="0" applyProtection="0"/>
    <xf numFmtId="0" fontId="19" fillId="4" borderId="17" applyNumberFormat="0" applyFont="0" applyAlignment="0" applyProtection="0"/>
    <xf numFmtId="0" fontId="34" fillId="23" borderId="18" applyNumberFormat="0" applyAlignment="0" applyProtection="0"/>
    <xf numFmtId="0" fontId="36" fillId="0" borderId="19" applyNumberFormat="0" applyFill="0" applyAlignment="0" applyProtection="0"/>
    <xf numFmtId="0" fontId="4" fillId="0" borderId="0"/>
    <xf numFmtId="0" fontId="31" fillId="10" borderId="20" applyNumberFormat="0" applyAlignment="0" applyProtection="0"/>
    <xf numFmtId="0" fontId="24" fillId="23" borderId="20" applyNumberFormat="0" applyAlignment="0" applyProtection="0"/>
    <xf numFmtId="0" fontId="19" fillId="4" borderId="17" applyNumberFormat="0" applyFont="0" applyAlignment="0" applyProtection="0"/>
    <xf numFmtId="0" fontId="34" fillId="23" borderId="18" applyNumberFormat="0" applyAlignment="0" applyProtection="0"/>
    <xf numFmtId="0" fontId="36" fillId="0" borderId="19" applyNumberFormat="0" applyFill="0" applyAlignment="0" applyProtection="0"/>
    <xf numFmtId="0" fontId="19" fillId="4" borderId="17" applyNumberFormat="0" applyFont="0" applyAlignment="0" applyProtection="0"/>
    <xf numFmtId="0" fontId="44" fillId="0" borderId="0" applyNumberFormat="0" applyFill="0" applyBorder="0" applyProtection="0"/>
    <xf numFmtId="0" fontId="3" fillId="0" borderId="0"/>
    <xf numFmtId="0" fontId="2" fillId="0" borderId="0"/>
    <xf numFmtId="0" fontId="1" fillId="0" borderId="0"/>
  </cellStyleXfs>
  <cellXfs count="100">
    <xf numFmtId="0" fontId="0" fillId="0" borderId="0" xfId="0"/>
    <xf numFmtId="0" fontId="18" fillId="0" borderId="0" xfId="0" applyFont="1"/>
    <xf numFmtId="0" fontId="18" fillId="0" borderId="0" xfId="0" applyFont="1" applyBorder="1"/>
    <xf numFmtId="0" fontId="17" fillId="0" borderId="1" xfId="0" applyFont="1"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2" xfId="0" applyFont="1" applyBorder="1" applyAlignment="1">
      <alignment horizontal="center" vertical="center" wrapText="1"/>
    </xf>
    <xf numFmtId="0" fontId="17" fillId="3" borderId="3" xfId="0" applyFont="1" applyFill="1" applyBorder="1" applyAlignment="1">
      <alignment horizontal="center" vertical="center"/>
    </xf>
    <xf numFmtId="0" fontId="17" fillId="0" borderId="0" xfId="0" applyFont="1" applyAlignment="1">
      <alignment horizontal="center" vertical="center"/>
    </xf>
    <xf numFmtId="0" fontId="18" fillId="0" borderId="4" xfId="0" applyFont="1" applyFill="1" applyBorder="1" applyAlignment="1">
      <alignment horizontal="center"/>
    </xf>
    <xf numFmtId="4" fontId="18" fillId="0" borderId="5" xfId="0" applyNumberFormat="1" applyFont="1" applyBorder="1"/>
    <xf numFmtId="0" fontId="18" fillId="3" borderId="6" xfId="0" applyFont="1" applyFill="1" applyBorder="1" applyAlignment="1">
      <alignment horizontal="center"/>
    </xf>
    <xf numFmtId="0" fontId="38" fillId="0" borderId="2" xfId="0" applyFont="1" applyFill="1" applyBorder="1" applyAlignment="1">
      <alignment horizontal="center" vertical="center" textRotation="90" wrapText="1"/>
    </xf>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xf numFmtId="0" fontId="38" fillId="0" borderId="2" xfId="0" applyFont="1" applyBorder="1" applyAlignment="1">
      <alignment horizontal="center" vertical="center" wrapText="1"/>
    </xf>
    <xf numFmtId="4" fontId="39" fillId="0" borderId="5" xfId="0" applyNumberFormat="1" applyFont="1" applyBorder="1"/>
    <xf numFmtId="0" fontId="41" fillId="0" borderId="16" xfId="4" applyFont="1" applyBorder="1" applyAlignment="1">
      <alignment horizontal="center"/>
    </xf>
    <xf numFmtId="0" fontId="42" fillId="0" borderId="16" xfId="4" applyFont="1" applyBorder="1" applyAlignment="1">
      <alignment horizontal="center"/>
    </xf>
    <xf numFmtId="0" fontId="40" fillId="3" borderId="16" xfId="4" applyFont="1" applyFill="1" applyBorder="1" applyAlignment="1">
      <alignment horizontal="center"/>
    </xf>
    <xf numFmtId="0" fontId="43" fillId="3" borderId="0" xfId="0" applyFont="1" applyFill="1"/>
    <xf numFmtId="0" fontId="17" fillId="0" borderId="0" xfId="0" applyFont="1" applyBorder="1" applyAlignment="1">
      <alignment horizontal="center"/>
    </xf>
    <xf numFmtId="0" fontId="43" fillId="0" borderId="21" xfId="0" applyFont="1" applyBorder="1"/>
    <xf numFmtId="0" fontId="43" fillId="0" borderId="21" xfId="0" applyFont="1" applyBorder="1"/>
    <xf numFmtId="0" fontId="0" fillId="0" borderId="0" xfId="0"/>
    <xf numFmtId="0" fontId="43" fillId="0" borderId="21" xfId="0" applyFont="1" applyBorder="1"/>
    <xf numFmtId="0" fontId="43" fillId="0" borderId="21" xfId="0" applyFont="1" applyBorder="1"/>
    <xf numFmtId="0" fontId="43" fillId="0" borderId="21" xfId="0" applyFont="1" applyBorder="1"/>
    <xf numFmtId="0" fontId="17" fillId="2" borderId="0" xfId="0" applyFont="1" applyFill="1" applyBorder="1" applyAlignment="1">
      <alignment horizontal="center" vertical="center" wrapText="1"/>
    </xf>
    <xf numFmtId="0" fontId="45" fillId="0" borderId="0" xfId="0" applyFont="1" applyAlignment="1">
      <alignment horizontal="center"/>
    </xf>
    <xf numFmtId="0" fontId="17" fillId="26" borderId="22" xfId="0" applyFont="1" applyFill="1" applyBorder="1" applyAlignment="1">
      <alignment horizontal="center" vertical="center"/>
    </xf>
    <xf numFmtId="0" fontId="18" fillId="27" borderId="23" xfId="0" applyFont="1" applyFill="1" applyBorder="1" applyAlignment="1">
      <alignment horizontal="center"/>
    </xf>
    <xf numFmtId="0" fontId="46" fillId="0" borderId="21" xfId="0" applyFont="1" applyBorder="1"/>
    <xf numFmtId="0" fontId="47" fillId="0" borderId="0" xfId="0" applyFont="1"/>
    <xf numFmtId="0" fontId="18" fillId="28" borderId="4" xfId="0" applyFont="1" applyFill="1" applyBorder="1" applyAlignment="1">
      <alignment horizontal="center"/>
    </xf>
    <xf numFmtId="4" fontId="18" fillId="28" borderId="5" xfId="0" applyNumberFormat="1" applyFont="1" applyFill="1" applyBorder="1"/>
    <xf numFmtId="4" fontId="39" fillId="28" borderId="5" xfId="0" applyNumberFormat="1" applyFont="1" applyFill="1" applyBorder="1"/>
    <xf numFmtId="0" fontId="18" fillId="28" borderId="6" xfId="0" applyFont="1" applyFill="1" applyBorder="1" applyAlignment="1">
      <alignment horizontal="center"/>
    </xf>
    <xf numFmtId="0" fontId="18" fillId="28" borderId="0" xfId="0" applyFont="1" applyFill="1"/>
    <xf numFmtId="0" fontId="42" fillId="3" borderId="16" xfId="4" applyFont="1" applyFill="1" applyBorder="1" applyAlignment="1">
      <alignment horizontal="center"/>
    </xf>
    <xf numFmtId="0" fontId="43" fillId="3" borderId="21" xfId="0" applyFont="1" applyFill="1" applyBorder="1"/>
    <xf numFmtId="0" fontId="17" fillId="3" borderId="2" xfId="0" applyFont="1" applyFill="1" applyBorder="1" applyAlignment="1">
      <alignment horizontal="center" vertical="center" wrapText="1"/>
    </xf>
    <xf numFmtId="0" fontId="39" fillId="0" borderId="0" xfId="0" applyFont="1"/>
    <xf numFmtId="0" fontId="39" fillId="0" borderId="0" xfId="0" applyFont="1" applyBorder="1"/>
    <xf numFmtId="0" fontId="48" fillId="29" borderId="21" xfId="0" applyFont="1" applyFill="1" applyBorder="1"/>
    <xf numFmtId="0" fontId="43" fillId="29" borderId="21" xfId="0" applyFont="1" applyFill="1" applyBorder="1"/>
    <xf numFmtId="0" fontId="17" fillId="0" borderId="0" xfId="0" applyFont="1" applyBorder="1" applyAlignment="1">
      <alignment horizontal="center"/>
    </xf>
    <xf numFmtId="0" fontId="17" fillId="2" borderId="0" xfId="0" applyFont="1" applyFill="1" applyBorder="1" applyAlignment="1">
      <alignment horizontal="center" vertical="center" wrapText="1"/>
    </xf>
    <xf numFmtId="0" fontId="40" fillId="0" borderId="16" xfId="4" applyFont="1" applyBorder="1" applyAlignment="1">
      <alignment horizontal="center"/>
    </xf>
    <xf numFmtId="0" fontId="42" fillId="0" borderId="21" xfId="0" applyFont="1" applyBorder="1" applyAlignment="1">
      <alignment horizontal="center"/>
    </xf>
    <xf numFmtId="0" fontId="17" fillId="0" borderId="0" xfId="0" applyFont="1" applyAlignment="1">
      <alignment horizontal="center"/>
    </xf>
    <xf numFmtId="0" fontId="17" fillId="2" borderId="0" xfId="0" applyFont="1" applyFill="1" applyAlignment="1">
      <alignment horizontal="center" vertical="center" wrapText="1"/>
    </xf>
    <xf numFmtId="0" fontId="17" fillId="0" borderId="0" xfId="0" applyFont="1" applyAlignment="1">
      <alignment horizontal="left"/>
    </xf>
    <xf numFmtId="0" fontId="17" fillId="0" borderId="0" xfId="0" applyFont="1" applyAlignment="1"/>
    <xf numFmtId="0" fontId="49" fillId="0" borderId="0" xfId="0" applyFont="1"/>
    <xf numFmtId="0" fontId="49" fillId="28" borderId="0" xfId="0" applyFont="1" applyFill="1" applyBorder="1" applyAlignment="1">
      <alignment horizontal="center"/>
    </xf>
    <xf numFmtId="0" fontId="50" fillId="0" borderId="0" xfId="0" applyFont="1"/>
    <xf numFmtId="0" fontId="51" fillId="0" borderId="24" xfId="0" applyFont="1" applyBorder="1" applyAlignment="1">
      <alignment horizontal="center"/>
    </xf>
    <xf numFmtId="0" fontId="52" fillId="0" borderId="24" xfId="0" applyFont="1" applyBorder="1" applyAlignment="1">
      <alignment horizontal="center"/>
    </xf>
    <xf numFmtId="0" fontId="48" fillId="0" borderId="0" xfId="116" applyFont="1"/>
    <xf numFmtId="0" fontId="41" fillId="0" borderId="25" xfId="116" applyFont="1" applyFill="1" applyBorder="1" applyAlignment="1">
      <alignment horizontal="left" vertical="center" wrapText="1"/>
    </xf>
    <xf numFmtId="0" fontId="41" fillId="0" borderId="26" xfId="116" applyFont="1" applyFill="1" applyBorder="1" applyAlignment="1">
      <alignment horizontal="left" vertical="center" wrapText="1"/>
    </xf>
    <xf numFmtId="0" fontId="41" fillId="0" borderId="27" xfId="116" applyFont="1" applyFill="1" applyBorder="1" applyAlignment="1">
      <alignment horizontal="left" vertical="center" wrapText="1"/>
    </xf>
    <xf numFmtId="0" fontId="42" fillId="0" borderId="25" xfId="116" applyFont="1" applyFill="1" applyBorder="1" applyAlignment="1">
      <alignment horizontal="left" vertical="center" wrapText="1"/>
    </xf>
    <xf numFmtId="0" fontId="42" fillId="0" borderId="26" xfId="116" applyFont="1" applyFill="1" applyBorder="1" applyAlignment="1">
      <alignment horizontal="left" vertical="center" wrapText="1"/>
    </xf>
    <xf numFmtId="0" fontId="42" fillId="0" borderId="27" xfId="116" applyFont="1" applyFill="1" applyBorder="1" applyAlignment="1">
      <alignment horizontal="left" vertical="center" wrapText="1"/>
    </xf>
    <xf numFmtId="0" fontId="40" fillId="3" borderId="28" xfId="116" applyFont="1" applyFill="1" applyBorder="1" applyAlignment="1">
      <alignment horizontal="center" vertical="center"/>
    </xf>
    <xf numFmtId="0" fontId="40" fillId="0" borderId="0" xfId="116" applyFont="1" applyAlignment="1">
      <alignment horizontal="center"/>
    </xf>
    <xf numFmtId="0" fontId="41" fillId="30" borderId="29" xfId="116" applyFont="1" applyFill="1" applyBorder="1" applyAlignment="1">
      <alignment horizontal="center"/>
    </xf>
    <xf numFmtId="0" fontId="41" fillId="0" borderId="30" xfId="116" applyFont="1" applyFill="1" applyBorder="1" applyAlignment="1">
      <alignment horizontal="center"/>
    </xf>
    <xf numFmtId="0" fontId="41" fillId="31" borderId="31" xfId="116" applyFont="1" applyFill="1" applyBorder="1" applyAlignment="1">
      <alignment horizontal="center"/>
    </xf>
    <xf numFmtId="0" fontId="40" fillId="30" borderId="29" xfId="116" applyFont="1" applyFill="1" applyBorder="1" applyAlignment="1">
      <alignment horizontal="center"/>
    </xf>
    <xf numFmtId="0" fontId="40" fillId="0" borderId="30" xfId="116" applyFont="1" applyFill="1" applyBorder="1" applyAlignment="1">
      <alignment horizontal="center"/>
    </xf>
    <xf numFmtId="0" fontId="40" fillId="31" borderId="31" xfId="116" applyFont="1" applyFill="1" applyBorder="1" applyAlignment="1">
      <alignment horizontal="center"/>
    </xf>
    <xf numFmtId="0" fontId="48" fillId="0" borderId="32" xfId="116" applyFont="1" applyBorder="1" applyAlignment="1">
      <alignment horizontal="center"/>
    </xf>
    <xf numFmtId="0" fontId="19" fillId="0" borderId="33" xfId="88" applyFont="1" applyFill="1" applyBorder="1" applyAlignment="1">
      <alignment horizontal="center"/>
    </xf>
    <xf numFmtId="0" fontId="46" fillId="30" borderId="34" xfId="116" applyFont="1" applyFill="1" applyBorder="1" applyAlignment="1">
      <alignment horizontal="center"/>
    </xf>
    <xf numFmtId="0" fontId="46" fillId="0" borderId="21" xfId="116" applyFont="1" applyFill="1" applyBorder="1" applyAlignment="1">
      <alignment horizontal="center"/>
    </xf>
    <xf numFmtId="0" fontId="46" fillId="31" borderId="6" xfId="116" applyFont="1" applyFill="1" applyBorder="1" applyAlignment="1">
      <alignment horizontal="center"/>
    </xf>
    <xf numFmtId="0" fontId="48" fillId="30" borderId="34" xfId="116" applyFont="1" applyFill="1" applyBorder="1" applyAlignment="1">
      <alignment horizontal="center"/>
    </xf>
    <xf numFmtId="0" fontId="48" fillId="0" borderId="21" xfId="116" applyFont="1" applyFill="1" applyBorder="1" applyAlignment="1">
      <alignment horizontal="center"/>
    </xf>
    <xf numFmtId="0" fontId="48" fillId="31" borderId="6" xfId="116" applyFont="1" applyFill="1" applyBorder="1" applyAlignment="1">
      <alignment horizontal="center"/>
    </xf>
    <xf numFmtId="0" fontId="48" fillId="3" borderId="32" xfId="116" applyFont="1" applyFill="1" applyBorder="1" applyAlignment="1">
      <alignment horizontal="center"/>
    </xf>
    <xf numFmtId="0" fontId="19" fillId="0" borderId="0" xfId="0" applyFont="1"/>
    <xf numFmtId="0" fontId="53" fillId="0" borderId="0" xfId="0" applyFont="1" applyAlignment="1">
      <alignment horizontal="center" vertical="top" wrapText="1"/>
    </xf>
    <xf numFmtId="0" fontId="53" fillId="0" borderId="35" xfId="0" applyFont="1" applyBorder="1" applyAlignment="1">
      <alignment horizontal="center" vertical="top" wrapText="1"/>
    </xf>
    <xf numFmtId="0" fontId="53" fillId="2" borderId="36" xfId="0" applyFont="1" applyFill="1" applyBorder="1" applyAlignment="1">
      <alignment horizontal="center"/>
    </xf>
    <xf numFmtId="0" fontId="53" fillId="2" borderId="37" xfId="0" applyFont="1" applyFill="1" applyBorder="1" applyAlignment="1">
      <alignment horizontal="center"/>
    </xf>
    <xf numFmtId="0" fontId="53" fillId="2" borderId="38" xfId="0" applyFont="1" applyFill="1" applyBorder="1" applyAlignment="1">
      <alignment horizontal="center"/>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39" xfId="0" applyFont="1" applyBorder="1" applyAlignment="1">
      <alignment horizontal="left"/>
    </xf>
    <xf numFmtId="0" fontId="19" fillId="0" borderId="40" xfId="0" applyFont="1" applyBorder="1" applyAlignment="1">
      <alignment horizontal="left"/>
    </xf>
    <xf numFmtId="0" fontId="19" fillId="0" borderId="41" xfId="0" applyFont="1" applyBorder="1" applyAlignment="1">
      <alignment horizontal="left"/>
    </xf>
    <xf numFmtId="0" fontId="19" fillId="0" borderId="42" xfId="0" applyFont="1" applyBorder="1" applyAlignment="1">
      <alignment horizontal="left"/>
    </xf>
    <xf numFmtId="0" fontId="19" fillId="0" borderId="43" xfId="0" applyFont="1" applyBorder="1" applyAlignment="1">
      <alignment horizontal="left"/>
    </xf>
    <xf numFmtId="0" fontId="19" fillId="0" borderId="44" xfId="0" applyFont="1" applyBorder="1" applyAlignment="1">
      <alignment horizontal="left"/>
    </xf>
  </cellXfs>
  <cellStyles count="11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08"/>
    <cellStyle name="Calculation 3" xfId="31"/>
    <cellStyle name="Calculation 4" xfId="102"/>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2 2" xfId="107"/>
    <cellStyle name="Input 3" xfId="39"/>
    <cellStyle name="Input 4" xfId="101"/>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12" xfId="100"/>
    <cellStyle name="Normal 4 13" xfId="106"/>
    <cellStyle name="Normal 4 14" xfId="114"/>
    <cellStyle name="Normal 4 15" xfId="115"/>
    <cellStyle name="Normal 4 16" xfId="11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13"/>
    <cellStyle name="Note 2" xfId="5"/>
    <cellStyle name="Note 2 2" xfId="109"/>
    <cellStyle name="Note 3" xfId="89"/>
    <cellStyle name="Note 3 2" xfId="112"/>
    <cellStyle name="Note 4" xfId="42"/>
    <cellStyle name="Note 5" xfId="103"/>
    <cellStyle name="Output 2" xfId="84"/>
    <cellStyle name="Output 2 2" xfId="110"/>
    <cellStyle name="Output 3" xfId="43"/>
    <cellStyle name="Output 4" xfId="104"/>
    <cellStyle name="Title 2" xfId="85"/>
    <cellStyle name="Title 3" xfId="44"/>
    <cellStyle name="Total 2" xfId="86"/>
    <cellStyle name="Total 2 2" xfId="111"/>
    <cellStyle name="Total 3" xfId="45"/>
    <cellStyle name="Total 4" xfId="10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Tim's%20Bids/FY18%20Solicitations/Facility%20Department/RFP's%20Folder/RFP730-18036%20MRO%20Program%20Performance%20Analysis%20&amp;%20Capital%20Project%20Reconciliation%20-%20AWARDED/Evaluation%20Matrix%20RFP730-18036%20MRO%20Program%20Performance%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 val="Sheet1"/>
    </sheetNames>
    <sheetDataSet>
      <sheetData sheetId="0">
        <row r="6">
          <cell r="A6" t="str">
            <v>RFP730-18036 MRO Program Performance Analysis &amp; Capital Project Reconciliation</v>
          </cell>
        </row>
      </sheetData>
      <sheetData sheetId="1">
        <row r="4">
          <cell r="A4" t="str">
            <v>Enstoa Inc</v>
          </cell>
        </row>
        <row r="5">
          <cell r="A5" t="str">
            <v xml:space="preserve">McConnell Jones LLP </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35" sqref="F35"/>
    </sheetView>
  </sheetViews>
  <sheetFormatPr defaultRowHeight="12.75" x14ac:dyDescent="0.2"/>
  <cols>
    <col min="1" max="1" width="94.7109375" customWidth="1"/>
  </cols>
  <sheetData>
    <row r="1" spans="1:1" ht="15.75" x14ac:dyDescent="0.25">
      <c r="A1" s="31" t="s">
        <v>15</v>
      </c>
    </row>
    <row r="2" spans="1:1" ht="13.5" thickBot="1" x14ac:dyDescent="0.25">
      <c r="A2" s="26"/>
    </row>
    <row r="3" spans="1:1" ht="16.5" thickTop="1" x14ac:dyDescent="0.2">
      <c r="A3" s="32" t="s">
        <v>1</v>
      </c>
    </row>
    <row r="4" spans="1:1" ht="15" x14ac:dyDescent="0.2">
      <c r="A4" s="33" t="s">
        <v>16</v>
      </c>
    </row>
    <row r="5" spans="1:1" ht="15" x14ac:dyDescent="0.2">
      <c r="A5" s="33" t="s">
        <v>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tabSelected="1" workbookViewId="0">
      <selection activeCell="L14" sqref="L13:L14"/>
    </sheetView>
  </sheetViews>
  <sheetFormatPr defaultRowHeight="12.75" x14ac:dyDescent="0.2"/>
  <cols>
    <col min="1" max="1" width="2" style="26" customWidth="1"/>
    <col min="2" max="2" width="27.5703125" style="26" bestFit="1" customWidth="1"/>
    <col min="3" max="3" width="12" style="26" customWidth="1"/>
    <col min="4" max="5" width="10.7109375" style="26" customWidth="1"/>
    <col min="6" max="6" width="12.140625" style="26" customWidth="1"/>
    <col min="7" max="7" width="10.42578125" style="26" customWidth="1"/>
    <col min="8" max="8" width="26.7109375" style="26" customWidth="1"/>
    <col min="9" max="9" width="11.42578125" style="26" customWidth="1"/>
    <col min="10" max="11" width="9" style="26" customWidth="1"/>
    <col min="12" max="16384" width="9.140625" style="26"/>
  </cols>
  <sheetData>
    <row r="1" spans="2:13" ht="15.75" x14ac:dyDescent="0.25">
      <c r="B1" s="54" t="s">
        <v>26</v>
      </c>
      <c r="C1" s="54"/>
      <c r="D1" s="54"/>
      <c r="E1" s="55" t="str">
        <f>[1]Cover!A6</f>
        <v>RFP730-18036 MRO Program Performance Analysis &amp; Capital Project Reconciliation</v>
      </c>
      <c r="F1" s="55"/>
      <c r="G1" s="55"/>
      <c r="H1" s="55"/>
      <c r="I1" s="55"/>
      <c r="J1" s="55"/>
      <c r="K1" s="55"/>
      <c r="L1" s="55"/>
      <c r="M1" s="55"/>
    </row>
    <row r="2" spans="2:13" ht="15.75" customHeight="1" x14ac:dyDescent="0.25">
      <c r="C2" s="55"/>
      <c r="D2" s="55"/>
      <c r="E2" s="55"/>
      <c r="F2" s="55"/>
      <c r="G2" s="55"/>
    </row>
    <row r="3" spans="2:13" ht="15" customHeight="1" x14ac:dyDescent="0.2">
      <c r="B3" s="56" t="s">
        <v>27</v>
      </c>
      <c r="C3" s="57" t="s">
        <v>28</v>
      </c>
      <c r="D3" s="57"/>
      <c r="E3" s="57"/>
      <c r="F3" s="57"/>
    </row>
    <row r="4" spans="2:13" ht="15" customHeight="1" x14ac:dyDescent="0.2">
      <c r="F4" s="58"/>
    </row>
    <row r="5" spans="2:13" ht="16.5" thickBot="1" x14ac:dyDescent="0.3">
      <c r="B5" s="58"/>
      <c r="C5" s="59" t="s">
        <v>29</v>
      </c>
      <c r="D5" s="59"/>
      <c r="E5" s="59"/>
      <c r="F5" s="60" t="s">
        <v>8</v>
      </c>
      <c r="G5" s="60"/>
      <c r="H5" s="60"/>
      <c r="I5" s="60" t="s">
        <v>9</v>
      </c>
      <c r="J5" s="60"/>
      <c r="K5" s="60"/>
    </row>
    <row r="6" spans="2:13" ht="307.5" customHeight="1" x14ac:dyDescent="0.2">
      <c r="B6" s="61"/>
      <c r="C6" s="62" t="s">
        <v>46</v>
      </c>
      <c r="D6" s="63"/>
      <c r="E6" s="64"/>
      <c r="F6" s="65" t="s">
        <v>30</v>
      </c>
      <c r="G6" s="66"/>
      <c r="H6" s="67"/>
      <c r="I6" s="65" t="s">
        <v>31</v>
      </c>
      <c r="J6" s="66"/>
      <c r="K6" s="67"/>
      <c r="L6" s="68" t="s">
        <v>32</v>
      </c>
    </row>
    <row r="7" spans="2:13" x14ac:dyDescent="0.2">
      <c r="B7" s="69" t="s">
        <v>6</v>
      </c>
      <c r="C7" s="70" t="s">
        <v>33</v>
      </c>
      <c r="D7" s="71" t="s">
        <v>34</v>
      </c>
      <c r="E7" s="72" t="s">
        <v>35</v>
      </c>
      <c r="F7" s="73" t="s">
        <v>33</v>
      </c>
      <c r="G7" s="74" t="s">
        <v>34</v>
      </c>
      <c r="H7" s="75" t="s">
        <v>35</v>
      </c>
      <c r="I7" s="73" t="s">
        <v>33</v>
      </c>
      <c r="J7" s="74" t="s">
        <v>34</v>
      </c>
      <c r="K7" s="75" t="s">
        <v>35</v>
      </c>
      <c r="L7" s="76"/>
    </row>
    <row r="8" spans="2:13" x14ac:dyDescent="0.2">
      <c r="B8" s="77" t="str">
        <f>'[1]RFP Submittal'!A4</f>
        <v>Enstoa Inc</v>
      </c>
      <c r="C8" s="78"/>
      <c r="D8" s="79">
        <v>6</v>
      </c>
      <c r="E8" s="80">
        <f>C8*D8</f>
        <v>0</v>
      </c>
      <c r="F8" s="81"/>
      <c r="G8" s="82">
        <v>8</v>
      </c>
      <c r="H8" s="83">
        <f>F8*G8</f>
        <v>0</v>
      </c>
      <c r="I8" s="81"/>
      <c r="J8" s="82">
        <v>6</v>
      </c>
      <c r="K8" s="83">
        <f>I8*J8</f>
        <v>0</v>
      </c>
      <c r="L8" s="84">
        <f>K8+H8+E8</f>
        <v>0</v>
      </c>
    </row>
    <row r="9" spans="2:13" x14ac:dyDescent="0.2">
      <c r="B9" s="77" t="str">
        <f>'[1]RFP Submittal'!A5</f>
        <v xml:space="preserve">McConnell Jones LLP </v>
      </c>
      <c r="C9" s="78"/>
      <c r="D9" s="79">
        <v>6</v>
      </c>
      <c r="E9" s="80">
        <f t="shared" ref="E9" si="0">C9*D9</f>
        <v>0</v>
      </c>
      <c r="F9" s="81"/>
      <c r="G9" s="82">
        <v>8</v>
      </c>
      <c r="H9" s="83">
        <f t="shared" ref="H9" si="1">F9*G9</f>
        <v>0</v>
      </c>
      <c r="I9" s="81"/>
      <c r="J9" s="82">
        <v>6</v>
      </c>
      <c r="K9" s="83">
        <f t="shared" ref="K9" si="2">I9*J9</f>
        <v>0</v>
      </c>
      <c r="L9" s="84">
        <f>K9+H9+E9</f>
        <v>0</v>
      </c>
    </row>
    <row r="10" spans="2:13" x14ac:dyDescent="0.2">
      <c r="B10" s="85"/>
      <c r="C10" s="85"/>
      <c r="D10" s="85"/>
      <c r="E10" s="85"/>
      <c r="F10" s="85"/>
      <c r="G10" s="85"/>
      <c r="H10" s="85"/>
      <c r="I10" s="85"/>
      <c r="J10" s="85"/>
      <c r="K10" s="85"/>
      <c r="L10" s="85"/>
    </row>
    <row r="11" spans="2:13" x14ac:dyDescent="0.2">
      <c r="B11" s="86" t="s">
        <v>36</v>
      </c>
      <c r="C11" s="86"/>
      <c r="D11" s="86"/>
      <c r="E11" s="86"/>
      <c r="F11" s="85"/>
      <c r="G11" s="85" t="s">
        <v>37</v>
      </c>
      <c r="H11" s="85"/>
      <c r="I11" s="85"/>
      <c r="J11" s="85"/>
      <c r="K11" s="85"/>
      <c r="L11" s="85"/>
    </row>
    <row r="12" spans="2:13" x14ac:dyDescent="0.2">
      <c r="B12" s="86"/>
      <c r="C12" s="86"/>
      <c r="D12" s="86"/>
      <c r="E12" s="86"/>
      <c r="F12" s="85"/>
      <c r="G12" s="85" t="s">
        <v>38</v>
      </c>
      <c r="H12" s="85"/>
      <c r="I12" s="85"/>
      <c r="J12" s="85"/>
      <c r="K12" s="85"/>
      <c r="L12" s="85"/>
    </row>
    <row r="13" spans="2:13" x14ac:dyDescent="0.2">
      <c r="B13" s="86"/>
      <c r="C13" s="86"/>
      <c r="D13" s="86"/>
      <c r="E13" s="86"/>
      <c r="F13" s="85"/>
      <c r="G13" s="85"/>
      <c r="H13" s="85"/>
      <c r="I13" s="85"/>
      <c r="J13" s="85"/>
      <c r="K13" s="85"/>
      <c r="L13" s="85"/>
    </row>
    <row r="14" spans="2:13" ht="13.5" thickBot="1" x14ac:dyDescent="0.25">
      <c r="B14" s="87"/>
      <c r="C14" s="87"/>
      <c r="D14" s="87"/>
      <c r="E14" s="87"/>
      <c r="F14" s="85"/>
      <c r="G14" s="85"/>
      <c r="H14" s="85"/>
      <c r="I14" s="85"/>
      <c r="J14" s="85"/>
      <c r="K14" s="85"/>
      <c r="L14" s="85"/>
    </row>
    <row r="15" spans="2:13" ht="13.5" thickTop="1" x14ac:dyDescent="0.2">
      <c r="B15" s="88" t="s">
        <v>39</v>
      </c>
      <c r="C15" s="89"/>
      <c r="D15" s="89"/>
      <c r="E15" s="90"/>
      <c r="F15" s="85"/>
      <c r="G15" s="85"/>
      <c r="H15" s="85"/>
      <c r="I15" s="85"/>
      <c r="J15" s="85"/>
      <c r="K15" s="85"/>
      <c r="L15" s="85"/>
    </row>
    <row r="16" spans="2:13" x14ac:dyDescent="0.2">
      <c r="B16" s="91" t="s">
        <v>40</v>
      </c>
      <c r="C16" s="92"/>
      <c r="D16" s="92"/>
      <c r="E16" s="93"/>
      <c r="F16" s="85"/>
      <c r="G16" s="85"/>
      <c r="H16" s="85"/>
      <c r="I16" s="85"/>
      <c r="J16" s="85"/>
      <c r="K16" s="85"/>
      <c r="L16" s="85"/>
    </row>
    <row r="17" spans="2:12" x14ac:dyDescent="0.2">
      <c r="B17" s="94" t="s">
        <v>41</v>
      </c>
      <c r="C17" s="95"/>
      <c r="D17" s="95"/>
      <c r="E17" s="96"/>
      <c r="F17" s="85"/>
      <c r="G17" s="85"/>
      <c r="H17" s="85"/>
      <c r="I17" s="85"/>
      <c r="J17" s="85"/>
      <c r="K17" s="85"/>
      <c r="L17" s="85"/>
    </row>
    <row r="18" spans="2:12" x14ac:dyDescent="0.2">
      <c r="B18" s="94" t="s">
        <v>42</v>
      </c>
      <c r="C18" s="95"/>
      <c r="D18" s="95"/>
      <c r="E18" s="96"/>
      <c r="F18" s="85"/>
      <c r="G18" s="85"/>
      <c r="H18" s="85"/>
      <c r="I18" s="85"/>
      <c r="J18" s="85"/>
      <c r="K18" s="85"/>
      <c r="L18" s="85"/>
    </row>
    <row r="19" spans="2:12" x14ac:dyDescent="0.2">
      <c r="B19" s="94" t="s">
        <v>43</v>
      </c>
      <c r="C19" s="95"/>
      <c r="D19" s="95"/>
      <c r="E19" s="96"/>
      <c r="F19" s="85"/>
      <c r="G19" s="85"/>
      <c r="H19" s="85"/>
      <c r="I19" s="85"/>
      <c r="J19" s="85"/>
      <c r="K19" s="85"/>
      <c r="L19" s="85"/>
    </row>
    <row r="20" spans="2:12" x14ac:dyDescent="0.2">
      <c r="B20" s="94" t="s">
        <v>44</v>
      </c>
      <c r="C20" s="95"/>
      <c r="D20" s="95"/>
      <c r="E20" s="96"/>
      <c r="F20" s="85"/>
      <c r="G20" s="85"/>
      <c r="H20" s="85"/>
      <c r="I20" s="85"/>
      <c r="J20" s="85"/>
      <c r="K20" s="85"/>
      <c r="L20" s="85"/>
    </row>
    <row r="21" spans="2:12" ht="13.5" thickBot="1" x14ac:dyDescent="0.25">
      <c r="B21" s="97" t="s">
        <v>45</v>
      </c>
      <c r="C21" s="98"/>
      <c r="D21" s="98"/>
      <c r="E21" s="99"/>
      <c r="F21" s="85"/>
      <c r="G21" s="85"/>
      <c r="H21" s="85"/>
      <c r="I21" s="85"/>
      <c r="J21" s="85"/>
      <c r="K21" s="85"/>
      <c r="L21" s="85"/>
    </row>
    <row r="22" spans="2:12" ht="13.5" thickTop="1" x14ac:dyDescent="0.2"/>
  </sheetData>
  <mergeCells count="16">
    <mergeCell ref="B20:E20"/>
    <mergeCell ref="B21:E21"/>
    <mergeCell ref="B11:E14"/>
    <mergeCell ref="B15:E15"/>
    <mergeCell ref="B16:E16"/>
    <mergeCell ref="B17:E17"/>
    <mergeCell ref="B18:E18"/>
    <mergeCell ref="B19:E19"/>
    <mergeCell ref="B1:D1"/>
    <mergeCell ref="C3:F3"/>
    <mergeCell ref="C5:E5"/>
    <mergeCell ref="F5:H5"/>
    <mergeCell ref="I5:K5"/>
    <mergeCell ref="C6:E6"/>
    <mergeCell ref="F6:H6"/>
    <mergeCell ref="I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
  <sheetViews>
    <sheetView workbookViewId="0">
      <selection activeCell="J24" sqref="J24"/>
    </sheetView>
  </sheetViews>
  <sheetFormatPr defaultRowHeight="12.75" x14ac:dyDescent="0.2"/>
  <cols>
    <col min="5" max="5" width="9.140625" style="35"/>
    <col min="7" max="7" width="9.140625" style="16"/>
    <col min="8" max="8" width="11.5703125" style="26" customWidth="1"/>
  </cols>
  <sheetData>
    <row r="1" spans="1:12" ht="15.75" x14ac:dyDescent="0.25">
      <c r="A1" s="48" t="s">
        <v>0</v>
      </c>
      <c r="B1" s="48"/>
      <c r="C1" s="48"/>
      <c r="D1" s="48"/>
      <c r="E1" s="48"/>
      <c r="F1" s="48"/>
      <c r="G1" s="48"/>
      <c r="H1" s="48"/>
      <c r="I1" s="48"/>
    </row>
    <row r="2" spans="1:12" ht="15.75" x14ac:dyDescent="0.25">
      <c r="A2" s="13"/>
      <c r="B2" s="12"/>
      <c r="C2" s="49"/>
      <c r="D2" s="49"/>
      <c r="E2" s="49"/>
      <c r="F2" s="49"/>
      <c r="G2" s="49"/>
      <c r="H2" s="30"/>
      <c r="I2" s="12"/>
    </row>
    <row r="3" spans="1:12" x14ac:dyDescent="0.2">
      <c r="A3" s="50" t="s">
        <v>6</v>
      </c>
      <c r="B3" s="50"/>
      <c r="C3" s="50"/>
      <c r="D3" s="50"/>
      <c r="E3" s="19" t="s">
        <v>7</v>
      </c>
      <c r="F3" s="20" t="s">
        <v>8</v>
      </c>
      <c r="G3" s="20" t="s">
        <v>9</v>
      </c>
      <c r="H3" s="41" t="s">
        <v>20</v>
      </c>
      <c r="I3" s="21" t="s">
        <v>10</v>
      </c>
    </row>
    <row r="4" spans="1:12" x14ac:dyDescent="0.2">
      <c r="A4" s="51" t="str">
        <f>'RFP Submittal'!A4</f>
        <v>Enstoa, Inc.</v>
      </c>
      <c r="B4" s="51"/>
      <c r="C4" s="51"/>
      <c r="D4" s="51"/>
      <c r="E4" s="34">
        <v>6</v>
      </c>
      <c r="F4" s="24">
        <v>16</v>
      </c>
      <c r="G4" s="24">
        <v>24</v>
      </c>
      <c r="H4" s="42">
        <f>SUM(F4:G4)</f>
        <v>40</v>
      </c>
      <c r="I4" s="42">
        <f>SUM(E4:G4)</f>
        <v>46</v>
      </c>
    </row>
    <row r="5" spans="1:12" x14ac:dyDescent="0.2">
      <c r="A5" s="51" t="str">
        <f>'RFP Submittal'!A5</f>
        <v>McConnell Jones LLP</v>
      </c>
      <c r="B5" s="51"/>
      <c r="C5" s="51"/>
      <c r="D5" s="51"/>
      <c r="E5" s="34">
        <v>30</v>
      </c>
      <c r="F5" s="24">
        <v>32</v>
      </c>
      <c r="G5" s="24">
        <v>24</v>
      </c>
      <c r="H5" s="42">
        <f>SUM(F5:G5)</f>
        <v>56</v>
      </c>
      <c r="I5" s="42">
        <f>SUM(E5:G5)</f>
        <v>86</v>
      </c>
      <c r="L5" s="16"/>
    </row>
  </sheetData>
  <mergeCells count="5">
    <mergeCell ref="A1:I1"/>
    <mergeCell ref="C2:G2"/>
    <mergeCell ref="A3:D3"/>
    <mergeCell ref="A5:D5"/>
    <mergeCell ref="A4:D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I27" sqref="I27"/>
    </sheetView>
  </sheetViews>
  <sheetFormatPr defaultRowHeight="12.75" x14ac:dyDescent="0.2"/>
  <sheetData>
    <row r="1" spans="1:8" ht="15.75" x14ac:dyDescent="0.25">
      <c r="A1" s="48" t="s">
        <v>0</v>
      </c>
      <c r="B1" s="48"/>
      <c r="C1" s="48"/>
      <c r="D1" s="48"/>
      <c r="E1" s="48"/>
      <c r="F1" s="48"/>
      <c r="G1" s="48"/>
    </row>
    <row r="2" spans="1:8" ht="15.75" x14ac:dyDescent="0.25">
      <c r="A2" s="13"/>
      <c r="B2" s="12"/>
      <c r="C2" s="49"/>
      <c r="D2" s="49"/>
      <c r="E2" s="49"/>
      <c r="F2" s="49"/>
      <c r="G2" s="49"/>
    </row>
    <row r="3" spans="1:8" x14ac:dyDescent="0.2">
      <c r="A3" s="50" t="s">
        <v>6</v>
      </c>
      <c r="B3" s="50"/>
      <c r="C3" s="50"/>
      <c r="D3" s="50"/>
      <c r="E3" s="19" t="s">
        <v>7</v>
      </c>
      <c r="F3" s="20" t="s">
        <v>8</v>
      </c>
      <c r="G3" s="20" t="s">
        <v>9</v>
      </c>
      <c r="H3" s="21" t="s">
        <v>21</v>
      </c>
    </row>
    <row r="4" spans="1:8" x14ac:dyDescent="0.2">
      <c r="A4" s="51" t="str">
        <f>'RFP Submittal'!A4</f>
        <v>Enstoa, Inc.</v>
      </c>
      <c r="B4" s="51"/>
      <c r="C4" s="51"/>
      <c r="D4" s="51"/>
      <c r="E4" s="46">
        <v>0</v>
      </c>
      <c r="F4" s="25">
        <v>16</v>
      </c>
      <c r="G4" s="25">
        <v>12</v>
      </c>
      <c r="H4" s="22">
        <f>SUM(F4:G4)</f>
        <v>28</v>
      </c>
    </row>
    <row r="5" spans="1:8" x14ac:dyDescent="0.2">
      <c r="A5" s="51" t="str">
        <f>'RFP Submittal'!A5</f>
        <v>McConnell Jones LLP</v>
      </c>
      <c r="B5" s="51"/>
      <c r="C5" s="51"/>
      <c r="D5" s="51"/>
      <c r="E5" s="46">
        <v>0</v>
      </c>
      <c r="F5" s="25">
        <v>32</v>
      </c>
      <c r="G5" s="25">
        <v>24</v>
      </c>
      <c r="H5" s="22">
        <f>SUM(F5:G5)</f>
        <v>56</v>
      </c>
    </row>
  </sheetData>
  <mergeCells count="5">
    <mergeCell ref="A3:D3"/>
    <mergeCell ref="A4:D4"/>
    <mergeCell ref="A5:D5"/>
    <mergeCell ref="A1:G1"/>
    <mergeCell ref="C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J27" sqref="J27"/>
    </sheetView>
  </sheetViews>
  <sheetFormatPr defaultRowHeight="12.75" x14ac:dyDescent="0.2"/>
  <sheetData>
    <row r="1" spans="1:8" ht="15.75" x14ac:dyDescent="0.25">
      <c r="A1" s="48" t="s">
        <v>0</v>
      </c>
      <c r="B1" s="48"/>
      <c r="C1" s="48"/>
      <c r="D1" s="48"/>
      <c r="E1" s="48"/>
      <c r="F1" s="48"/>
      <c r="G1" s="48"/>
    </row>
    <row r="2" spans="1:8" ht="15.75" x14ac:dyDescent="0.25">
      <c r="A2" s="13"/>
      <c r="B2" s="12"/>
      <c r="C2" s="49"/>
      <c r="D2" s="49"/>
      <c r="E2" s="49"/>
      <c r="F2" s="49"/>
      <c r="G2" s="49"/>
    </row>
    <row r="3" spans="1:8" x14ac:dyDescent="0.2">
      <c r="A3" s="50" t="s">
        <v>6</v>
      </c>
      <c r="B3" s="50"/>
      <c r="C3" s="50"/>
      <c r="D3" s="50"/>
      <c r="E3" s="19" t="s">
        <v>7</v>
      </c>
      <c r="F3" s="20" t="s">
        <v>8</v>
      </c>
      <c r="G3" s="20" t="s">
        <v>9</v>
      </c>
      <c r="H3" s="21" t="s">
        <v>21</v>
      </c>
    </row>
    <row r="4" spans="1:8" x14ac:dyDescent="0.2">
      <c r="A4" s="51" t="str">
        <f>'RFP Submittal'!A4</f>
        <v>Enstoa, Inc.</v>
      </c>
      <c r="B4" s="51"/>
      <c r="C4" s="51"/>
      <c r="D4" s="51"/>
      <c r="E4" s="47">
        <v>0</v>
      </c>
      <c r="F4" s="27">
        <v>20</v>
      </c>
      <c r="G4" s="27">
        <v>15</v>
      </c>
      <c r="H4" s="22">
        <f>SUM(F4:G4)</f>
        <v>35</v>
      </c>
    </row>
    <row r="5" spans="1:8" x14ac:dyDescent="0.2">
      <c r="A5" s="51" t="str">
        <f>'RFP Submittal'!A5</f>
        <v>McConnell Jones LLP</v>
      </c>
      <c r="B5" s="51"/>
      <c r="C5" s="51"/>
      <c r="D5" s="51"/>
      <c r="E5" s="47">
        <v>0</v>
      </c>
      <c r="F5" s="27">
        <v>32</v>
      </c>
      <c r="G5" s="27">
        <v>24</v>
      </c>
      <c r="H5" s="22">
        <f>SUM(F5:G5)</f>
        <v>56</v>
      </c>
    </row>
  </sheetData>
  <mergeCells count="5">
    <mergeCell ref="A1:G1"/>
    <mergeCell ref="C2:G2"/>
    <mergeCell ref="A3:D3"/>
    <mergeCell ref="A4:D4"/>
    <mergeCell ref="A5: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5"/>
  <sheetViews>
    <sheetView workbookViewId="0">
      <selection activeCell="J23" sqref="J22:J23"/>
    </sheetView>
  </sheetViews>
  <sheetFormatPr defaultRowHeight="12.75" x14ac:dyDescent="0.2"/>
  <sheetData>
    <row r="1" spans="1:8" ht="15.75" x14ac:dyDescent="0.25">
      <c r="A1" s="48" t="s">
        <v>0</v>
      </c>
      <c r="B1" s="48"/>
      <c r="C1" s="48"/>
      <c r="D1" s="48"/>
      <c r="E1" s="48"/>
      <c r="F1" s="48"/>
      <c r="G1" s="48"/>
    </row>
    <row r="2" spans="1:8" s="26" customFormat="1" ht="15.75" x14ac:dyDescent="0.25">
      <c r="A2" s="23"/>
      <c r="B2" s="23"/>
      <c r="C2" s="49"/>
      <c r="D2" s="49"/>
      <c r="E2" s="49"/>
      <c r="F2" s="49"/>
      <c r="G2" s="49"/>
    </row>
    <row r="3" spans="1:8" x14ac:dyDescent="0.2">
      <c r="A3" s="50" t="s">
        <v>6</v>
      </c>
      <c r="B3" s="50"/>
      <c r="C3" s="50"/>
      <c r="D3" s="50"/>
      <c r="E3" s="19" t="s">
        <v>7</v>
      </c>
      <c r="F3" s="20" t="s">
        <v>8</v>
      </c>
      <c r="G3" s="20" t="s">
        <v>9</v>
      </c>
      <c r="H3" s="21" t="s">
        <v>21</v>
      </c>
    </row>
    <row r="4" spans="1:8" x14ac:dyDescent="0.2">
      <c r="A4" s="51" t="str">
        <f>'RFP Submittal'!A4</f>
        <v>Enstoa, Inc.</v>
      </c>
      <c r="B4" s="51"/>
      <c r="C4" s="51"/>
      <c r="D4" s="51"/>
      <c r="E4" s="47">
        <v>0</v>
      </c>
      <c r="F4" s="28">
        <v>16</v>
      </c>
      <c r="G4" s="28">
        <v>12</v>
      </c>
      <c r="H4" s="22">
        <f>SUM(F4:G4)</f>
        <v>28</v>
      </c>
    </row>
    <row r="5" spans="1:8" x14ac:dyDescent="0.2">
      <c r="A5" s="51" t="str">
        <f>'RFP Submittal'!A5</f>
        <v>McConnell Jones LLP</v>
      </c>
      <c r="B5" s="51"/>
      <c r="C5" s="51"/>
      <c r="D5" s="51"/>
      <c r="E5" s="47">
        <v>0</v>
      </c>
      <c r="F5" s="28">
        <v>36</v>
      </c>
      <c r="G5" s="28">
        <v>27</v>
      </c>
      <c r="H5" s="22">
        <f>SUM(F5:G5)</f>
        <v>63</v>
      </c>
    </row>
  </sheetData>
  <mergeCells count="5">
    <mergeCell ref="A1:G1"/>
    <mergeCell ref="A3:D3"/>
    <mergeCell ref="A4:D4"/>
    <mergeCell ref="A5:D5"/>
    <mergeCell ref="C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L19" sqref="L19"/>
    </sheetView>
  </sheetViews>
  <sheetFormatPr defaultRowHeight="12.75" x14ac:dyDescent="0.2"/>
  <sheetData>
    <row r="1" spans="1:8" ht="15.75" x14ac:dyDescent="0.25">
      <c r="A1" s="48" t="s">
        <v>0</v>
      </c>
      <c r="B1" s="48"/>
      <c r="C1" s="48"/>
      <c r="D1" s="48"/>
      <c r="E1" s="48"/>
      <c r="F1" s="48"/>
      <c r="G1" s="48"/>
    </row>
    <row r="2" spans="1:8" ht="15.75" x14ac:dyDescent="0.25">
      <c r="A2" s="15"/>
      <c r="B2" s="14"/>
      <c r="C2" s="49"/>
      <c r="D2" s="49"/>
      <c r="E2" s="49"/>
      <c r="F2" s="49"/>
      <c r="G2" s="49"/>
    </row>
    <row r="3" spans="1:8" x14ac:dyDescent="0.2">
      <c r="A3" s="50" t="s">
        <v>6</v>
      </c>
      <c r="B3" s="50"/>
      <c r="C3" s="50"/>
      <c r="D3" s="50"/>
      <c r="E3" s="19" t="s">
        <v>7</v>
      </c>
      <c r="F3" s="20" t="s">
        <v>8</v>
      </c>
      <c r="G3" s="20" t="s">
        <v>9</v>
      </c>
      <c r="H3" s="21" t="s">
        <v>21</v>
      </c>
    </row>
    <row r="4" spans="1:8" x14ac:dyDescent="0.2">
      <c r="A4" s="51" t="str">
        <f>'RFP Submittal'!A4</f>
        <v>Enstoa, Inc.</v>
      </c>
      <c r="B4" s="51"/>
      <c r="C4" s="51"/>
      <c r="D4" s="51"/>
      <c r="E4" s="47">
        <v>0</v>
      </c>
      <c r="F4" s="29">
        <v>24</v>
      </c>
      <c r="G4" s="29">
        <v>18</v>
      </c>
      <c r="H4" s="22">
        <f>SUM(F4:G4)</f>
        <v>42</v>
      </c>
    </row>
    <row r="5" spans="1:8" x14ac:dyDescent="0.2">
      <c r="A5" s="51" t="str">
        <f>'RFP Submittal'!A5</f>
        <v>McConnell Jones LLP</v>
      </c>
      <c r="B5" s="51"/>
      <c r="C5" s="51"/>
      <c r="D5" s="51"/>
      <c r="E5" s="47">
        <v>0</v>
      </c>
      <c r="F5" s="29">
        <v>36</v>
      </c>
      <c r="G5" s="29">
        <v>27</v>
      </c>
      <c r="H5" s="22">
        <f>SUM(F5:G5)</f>
        <v>63</v>
      </c>
    </row>
  </sheetData>
  <mergeCells count="5">
    <mergeCell ref="A3:D3"/>
    <mergeCell ref="A4:D4"/>
    <mergeCell ref="A5:D5"/>
    <mergeCell ref="A1:G1"/>
    <mergeCell ref="C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B4" sqref="B4:F4"/>
    </sheetView>
  </sheetViews>
  <sheetFormatPr defaultRowHeight="15" x14ac:dyDescent="0.2"/>
  <cols>
    <col min="1" max="1" width="42.5703125" style="1" customWidth="1"/>
    <col min="2" max="6" width="7.5703125" style="1" customWidth="1"/>
    <col min="7" max="7" width="10.85546875" style="1" customWidth="1"/>
    <col min="8" max="8" width="10.42578125" style="1" bestFit="1" customWidth="1"/>
    <col min="9" max="9" width="7.5703125" style="1" customWidth="1"/>
    <col min="10" max="10" width="10.42578125" style="1" bestFit="1" customWidth="1"/>
    <col min="11" max="12" width="14.85546875" style="1" customWidth="1"/>
    <col min="13" max="16384" width="9.140625" style="1"/>
  </cols>
  <sheetData>
    <row r="1" spans="1:10" ht="15.75" x14ac:dyDescent="0.25">
      <c r="A1" s="52" t="s">
        <v>11</v>
      </c>
      <c r="B1" s="52"/>
      <c r="C1" s="52"/>
      <c r="D1" s="52"/>
      <c r="E1" s="52"/>
      <c r="F1" s="52"/>
      <c r="G1" s="52"/>
      <c r="H1" s="52"/>
      <c r="I1" s="52"/>
      <c r="J1" s="52"/>
    </row>
    <row r="2" spans="1:10" ht="26.25" customHeight="1" x14ac:dyDescent="0.2">
      <c r="A2" s="53" t="str">
        <f>'RFP Submittal'!A1</f>
        <v>RFP730-18036 MRO Program Performance Analysis &amp; Capital Project Reconciliation</v>
      </c>
      <c r="B2" s="53"/>
      <c r="C2" s="53"/>
      <c r="D2" s="53"/>
      <c r="E2" s="53"/>
      <c r="F2" s="53"/>
      <c r="G2" s="53"/>
      <c r="H2" s="53"/>
      <c r="I2" s="53"/>
      <c r="J2" s="53"/>
    </row>
    <row r="3" spans="1:10" ht="15.75" thickBot="1" x14ac:dyDescent="0.25">
      <c r="G3" s="2"/>
      <c r="H3" s="2"/>
      <c r="I3" s="2"/>
      <c r="J3" s="2"/>
    </row>
    <row r="4" spans="1:10" s="7" customFormat="1" ht="124.5" customHeight="1" thickBot="1" x14ac:dyDescent="0.25">
      <c r="A4" s="3" t="s">
        <v>1</v>
      </c>
      <c r="B4" s="4" t="s">
        <v>5</v>
      </c>
      <c r="C4" s="4" t="s">
        <v>22</v>
      </c>
      <c r="D4" s="4" t="s">
        <v>23</v>
      </c>
      <c r="E4" s="4" t="s">
        <v>24</v>
      </c>
      <c r="F4" s="4" t="s">
        <v>25</v>
      </c>
      <c r="G4" s="5" t="s">
        <v>2</v>
      </c>
      <c r="H4" s="6" t="s">
        <v>4</v>
      </c>
    </row>
    <row r="5" spans="1:10" ht="16.5" customHeight="1" x14ac:dyDescent="0.2">
      <c r="A5" s="8" t="str">
        <f>'RFP Submittal'!A4</f>
        <v>Enstoa, Inc.</v>
      </c>
      <c r="B5" s="9">
        <f>'Evaluator 1'!H4</f>
        <v>40</v>
      </c>
      <c r="C5" s="9">
        <f>'Evaluator 2'!H4</f>
        <v>28</v>
      </c>
      <c r="D5" s="9">
        <f>'Evaluator 3'!H4</f>
        <v>35</v>
      </c>
      <c r="E5" s="9">
        <f>'Evalutor 4'!H4</f>
        <v>28</v>
      </c>
      <c r="F5" s="9">
        <f>'Evaluator 5'!H4</f>
        <v>42</v>
      </c>
      <c r="G5" s="9">
        <f>AVERAGE(B5:F5)</f>
        <v>34.6</v>
      </c>
      <c r="H5" s="10">
        <f>RANK(G5,$G$5:$G$6,0)</f>
        <v>2</v>
      </c>
    </row>
    <row r="6" spans="1:10" ht="16.5" customHeight="1" x14ac:dyDescent="0.2">
      <c r="A6" s="8" t="str">
        <f>'RFP Submittal'!A5</f>
        <v>McConnell Jones LLP</v>
      </c>
      <c r="B6" s="9">
        <f>'Evaluator 1'!H5</f>
        <v>56</v>
      </c>
      <c r="C6" s="9">
        <f>'Evaluator 2'!H5</f>
        <v>56</v>
      </c>
      <c r="D6" s="9">
        <f>'Evaluator 3'!H5</f>
        <v>56</v>
      </c>
      <c r="E6" s="9">
        <f>'Evalutor 4'!H5</f>
        <v>63</v>
      </c>
      <c r="F6" s="9">
        <f>'Evaluator 5'!H5</f>
        <v>63</v>
      </c>
      <c r="G6" s="9">
        <f>AVERAGE(B6:F6)</f>
        <v>58.8</v>
      </c>
      <c r="H6" s="10">
        <f>RANK(G6,$G$5:$G$6,0)</f>
        <v>1</v>
      </c>
    </row>
  </sheetData>
  <mergeCells count="2">
    <mergeCell ref="A1:J1"/>
    <mergeCell ref="A2:J2"/>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I14" sqref="I14"/>
    </sheetView>
  </sheetViews>
  <sheetFormatPr defaultRowHeight="15" x14ac:dyDescent="0.2"/>
  <cols>
    <col min="1" max="1" width="42.5703125" style="1" customWidth="1"/>
    <col min="2" max="2" width="7.5703125" style="44" customWidth="1"/>
    <col min="3" max="4" width="10.42578125" style="1" bestFit="1" customWidth="1"/>
    <col min="5" max="16384" width="9.140625" style="1"/>
  </cols>
  <sheetData>
    <row r="1" spans="1:4" ht="15.75" x14ac:dyDescent="0.25">
      <c r="A1" s="52" t="s">
        <v>12</v>
      </c>
      <c r="B1" s="52"/>
      <c r="C1" s="52"/>
      <c r="D1" s="52"/>
    </row>
    <row r="2" spans="1:4" ht="48.75" customHeight="1" x14ac:dyDescent="0.2">
      <c r="A2" s="53" t="str">
        <f>'RFP Submittal'!A1</f>
        <v>RFP730-18036 MRO Program Performance Analysis &amp; Capital Project Reconciliation</v>
      </c>
      <c r="B2" s="53"/>
      <c r="C2" s="53"/>
      <c r="D2" s="53"/>
    </row>
    <row r="3" spans="1:4" ht="15.75" thickBot="1" x14ac:dyDescent="0.25">
      <c r="B3" s="45"/>
      <c r="C3" s="2"/>
    </row>
    <row r="4" spans="1:4" s="7" customFormat="1" ht="124.5" customHeight="1" thickBot="1" x14ac:dyDescent="0.25">
      <c r="A4" s="3" t="s">
        <v>1</v>
      </c>
      <c r="B4" s="11" t="s">
        <v>5</v>
      </c>
      <c r="C4" s="5" t="s">
        <v>13</v>
      </c>
      <c r="D4" s="6" t="s">
        <v>4</v>
      </c>
    </row>
    <row r="5" spans="1:4" ht="16.5" customHeight="1" x14ac:dyDescent="0.2">
      <c r="A5" s="8" t="str">
        <f>'RFP Submittal'!A4</f>
        <v>Enstoa, Inc.</v>
      </c>
      <c r="B5" s="18">
        <f>'Evaluator 1'!E4</f>
        <v>6</v>
      </c>
      <c r="C5" s="9">
        <f>AVERAGE(B5)</f>
        <v>6</v>
      </c>
      <c r="D5" s="10">
        <f>RANK(C5,$C$5:$C$6,0)</f>
        <v>2</v>
      </c>
    </row>
    <row r="6" spans="1:4" ht="16.5" customHeight="1" x14ac:dyDescent="0.2">
      <c r="A6" s="8" t="str">
        <f>'RFP Submittal'!A5</f>
        <v>McConnell Jones LLP</v>
      </c>
      <c r="B6" s="18">
        <f>'Evaluator 1'!E5</f>
        <v>30</v>
      </c>
      <c r="C6" s="9">
        <f t="shared" ref="C6" si="0">AVERAGE(B6)</f>
        <v>30</v>
      </c>
      <c r="D6" s="10">
        <f>RANK(C6,$C$5:$C$6,0)</f>
        <v>1</v>
      </c>
    </row>
  </sheetData>
  <mergeCells count="2">
    <mergeCell ref="A2:D2"/>
    <mergeCell ref="A1:D1"/>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D6" sqref="D6"/>
    </sheetView>
  </sheetViews>
  <sheetFormatPr defaultRowHeight="15" x14ac:dyDescent="0.2"/>
  <cols>
    <col min="1" max="1" width="42.5703125" style="1" customWidth="1"/>
    <col min="2" max="2" width="7.5703125" style="44" customWidth="1"/>
    <col min="3" max="6" width="7.5703125" style="1" customWidth="1"/>
    <col min="7" max="7" width="12.85546875" style="1" customWidth="1"/>
    <col min="8" max="8" width="14.140625" style="1" customWidth="1"/>
    <col min="9" max="9" width="7.5703125" style="1" customWidth="1"/>
    <col min="10" max="10" width="10.42578125" style="1" customWidth="1"/>
    <col min="11" max="11" width="12.140625" style="1" customWidth="1"/>
    <col min="12" max="12" width="11.7109375" style="1" customWidth="1"/>
    <col min="13" max="16384" width="9.140625" style="1"/>
  </cols>
  <sheetData>
    <row r="1" spans="1:10" ht="15.75" x14ac:dyDescent="0.25">
      <c r="A1" s="52" t="s">
        <v>0</v>
      </c>
      <c r="B1" s="52"/>
      <c r="C1" s="52"/>
      <c r="D1" s="52"/>
      <c r="E1" s="52"/>
      <c r="F1" s="52"/>
      <c r="G1" s="52"/>
      <c r="H1" s="52"/>
      <c r="I1" s="52"/>
      <c r="J1" s="52"/>
    </row>
    <row r="2" spans="1:10" ht="26.25" customHeight="1" x14ac:dyDescent="0.2">
      <c r="A2" s="53" t="str">
        <f>'RFP Submittal'!A1</f>
        <v>RFP730-18036 MRO Program Performance Analysis &amp; Capital Project Reconciliation</v>
      </c>
      <c r="B2" s="53"/>
      <c r="C2" s="53"/>
      <c r="D2" s="53"/>
      <c r="E2" s="53"/>
      <c r="F2" s="53"/>
      <c r="G2" s="53"/>
      <c r="H2" s="53"/>
      <c r="I2" s="53"/>
      <c r="J2" s="53"/>
    </row>
    <row r="3" spans="1:10" ht="15.75" thickBot="1" x14ac:dyDescent="0.25">
      <c r="G3" s="2"/>
      <c r="H3" s="2"/>
      <c r="I3" s="2"/>
      <c r="J3" s="2"/>
    </row>
    <row r="4" spans="1:10" s="7" customFormat="1" ht="124.5" customHeight="1" thickBot="1" x14ac:dyDescent="0.25">
      <c r="A4" s="3" t="s">
        <v>1</v>
      </c>
      <c r="B4" s="11" t="str">
        <f>Technical!B4</f>
        <v>Evaluator 1</v>
      </c>
      <c r="C4" s="4" t="str">
        <f>Technical!C4</f>
        <v>Evaluator 2</v>
      </c>
      <c r="D4" s="4" t="str">
        <f>Technical!D4</f>
        <v>Evaluator 3</v>
      </c>
      <c r="E4" s="4" t="str">
        <f>Technical!E4</f>
        <v>Evaluator 4</v>
      </c>
      <c r="F4" s="4" t="str">
        <f>Technical!F4</f>
        <v>Evaluator 5</v>
      </c>
      <c r="G4" s="43" t="s">
        <v>2</v>
      </c>
      <c r="H4" s="17" t="s">
        <v>14</v>
      </c>
      <c r="I4" s="5" t="s">
        <v>3</v>
      </c>
      <c r="J4" s="6" t="s">
        <v>4</v>
      </c>
    </row>
    <row r="5" spans="1:10" ht="16.5" customHeight="1" x14ac:dyDescent="0.2">
      <c r="A5" s="8" t="str">
        <f>'RFP Submittal'!A4</f>
        <v>Enstoa, Inc.</v>
      </c>
      <c r="B5" s="18">
        <f>Technical!B5</f>
        <v>40</v>
      </c>
      <c r="C5" s="9">
        <f>Technical!C5</f>
        <v>28</v>
      </c>
      <c r="D5" s="9">
        <f>Technical!D5</f>
        <v>35</v>
      </c>
      <c r="E5" s="9">
        <f>Technical!E5</f>
        <v>28</v>
      </c>
      <c r="F5" s="9">
        <f>Technical!F5</f>
        <v>42</v>
      </c>
      <c r="G5" s="9">
        <f>AVERAGE(B5:F5)</f>
        <v>34.6</v>
      </c>
      <c r="H5" s="18">
        <f>'Non-Technical'!C5</f>
        <v>6</v>
      </c>
      <c r="I5" s="9">
        <f>G5+H5</f>
        <v>40.6</v>
      </c>
      <c r="J5" s="10">
        <f>RANK(I5,$I$5:$I$6,0)</f>
        <v>2</v>
      </c>
    </row>
    <row r="6" spans="1:10" s="40" customFormat="1" ht="16.5" customHeight="1" x14ac:dyDescent="0.2">
      <c r="A6" s="36" t="str">
        <f>'RFP Submittal'!A5</f>
        <v>McConnell Jones LLP</v>
      </c>
      <c r="B6" s="38">
        <f>Technical!B6</f>
        <v>56</v>
      </c>
      <c r="C6" s="37">
        <f>Technical!C6</f>
        <v>56</v>
      </c>
      <c r="D6" s="37">
        <f>Technical!D6</f>
        <v>56</v>
      </c>
      <c r="E6" s="37">
        <f>Technical!E6</f>
        <v>63</v>
      </c>
      <c r="F6" s="37">
        <f>Technical!F6</f>
        <v>63</v>
      </c>
      <c r="G6" s="37">
        <f>AVERAGE(B6:F6)</f>
        <v>58.8</v>
      </c>
      <c r="H6" s="38">
        <f>'Non-Technical'!C6</f>
        <v>30</v>
      </c>
      <c r="I6" s="37">
        <f>G6+H6</f>
        <v>88.8</v>
      </c>
      <c r="J6" s="39">
        <f>RANK(I6,$I$5:$I$6,0)</f>
        <v>1</v>
      </c>
    </row>
    <row r="10" spans="1:10" x14ac:dyDescent="0.2">
      <c r="A10" s="1" t="s">
        <v>18</v>
      </c>
    </row>
    <row r="11" spans="1:10" x14ac:dyDescent="0.2">
      <c r="A11" s="1" t="s">
        <v>19</v>
      </c>
    </row>
  </sheetData>
  <mergeCells count="2">
    <mergeCell ref="A1:J1"/>
    <mergeCell ref="A2:J2"/>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RFP Submittal</vt:lpstr>
      <vt:lpstr>Evaluator 1</vt:lpstr>
      <vt:lpstr>Evaluator 2</vt:lpstr>
      <vt:lpstr>Evaluator 3</vt:lpstr>
      <vt:lpstr>Evalutor 4</vt:lpstr>
      <vt:lpstr>Evaluator 5</vt:lpstr>
      <vt:lpstr>Technical</vt:lpstr>
      <vt:lpstr>Non-Technical</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2019-05-03T14:12:05Z</dcterms:modified>
</cp:coreProperties>
</file>