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2_Next Update\"/>
    </mc:Choice>
  </mc:AlternateContent>
  <bookViews>
    <workbookView xWindow="0" yWindow="0" windowWidth="19200" windowHeight="7035" activeTab="7"/>
  </bookViews>
  <sheets>
    <sheet name="Evaluator 1" sheetId="2" r:id="rId1"/>
    <sheet name="Evaluator 2" sheetId="3" r:id="rId2"/>
    <sheet name="Evaluator 3" sheetId="5" r:id="rId3"/>
    <sheet name="Evaluator 4" sheetId="11" r:id="rId4"/>
    <sheet name="Evaluator 5" sheetId="12" r:id="rId5"/>
    <sheet name="Evaluator 6" sheetId="4" r:id="rId6"/>
    <sheet name="Summary" sheetId="1" r:id="rId7"/>
    <sheet name="Criteria" sheetId="13" r:id="rId8"/>
  </sheets>
  <calcPr calcId="152511"/>
</workbook>
</file>

<file path=xl/calcChain.xml><?xml version="1.0" encoding="utf-8"?>
<calcChain xmlns="http://schemas.openxmlformats.org/spreadsheetml/2006/main">
  <c r="M24" i="13" l="1"/>
  <c r="N24" i="13" s="1"/>
  <c r="J24" i="13"/>
  <c r="G24" i="13"/>
  <c r="D24" i="13"/>
  <c r="M23" i="13"/>
  <c r="J23" i="13"/>
  <c r="G23" i="13"/>
  <c r="D23" i="13"/>
  <c r="N23" i="13" s="1"/>
  <c r="M22" i="13"/>
  <c r="J22" i="13"/>
  <c r="G22" i="13"/>
  <c r="D22" i="13"/>
  <c r="N22" i="13" s="1"/>
  <c r="M21" i="13"/>
  <c r="J21" i="13"/>
  <c r="N21" i="13" s="1"/>
  <c r="G21" i="13"/>
  <c r="D21" i="13"/>
  <c r="M20" i="13"/>
  <c r="J20" i="13"/>
  <c r="G20" i="13"/>
  <c r="D20" i="13"/>
  <c r="N20" i="13" s="1"/>
  <c r="N19" i="13"/>
  <c r="M19" i="13"/>
  <c r="J19" i="13"/>
  <c r="G19" i="13"/>
  <c r="D19" i="13"/>
  <c r="M18" i="13"/>
  <c r="J18" i="13"/>
  <c r="G18" i="13"/>
  <c r="N18" i="13" s="1"/>
  <c r="D18" i="13"/>
  <c r="M17" i="13"/>
  <c r="J17" i="13"/>
  <c r="G17" i="13"/>
  <c r="D17" i="13"/>
  <c r="N17" i="13" s="1"/>
  <c r="K6" i="1" l="1"/>
  <c r="H4" i="4"/>
  <c r="H5" i="2"/>
  <c r="H6" i="2"/>
  <c r="H7" i="2"/>
  <c r="H8" i="2"/>
  <c r="H9" i="2"/>
  <c r="H10" i="2"/>
  <c r="B13" i="1" s="1"/>
  <c r="H11" i="2"/>
  <c r="H4" i="2"/>
  <c r="A13" i="1"/>
  <c r="K13" i="1"/>
  <c r="L13" i="1" s="1"/>
  <c r="A14" i="1"/>
  <c r="B14" i="1"/>
  <c r="K14" i="1"/>
  <c r="L14" i="1" s="1"/>
  <c r="H6" i="11"/>
  <c r="H11" i="5"/>
  <c r="D14" i="1" s="1"/>
  <c r="H11" i="3"/>
  <c r="C14" i="1" s="1"/>
  <c r="H4" i="12"/>
  <c r="F7" i="1" s="1"/>
  <c r="H11" i="12"/>
  <c r="F14" i="1" s="1"/>
  <c r="H10" i="12"/>
  <c r="F13" i="1" s="1"/>
  <c r="H9" i="12"/>
  <c r="F12" i="1" s="1"/>
  <c r="H8" i="12"/>
  <c r="F11" i="1" s="1"/>
  <c r="H7" i="12"/>
  <c r="F10" i="1" s="1"/>
  <c r="H6" i="12"/>
  <c r="F9" i="1" s="1"/>
  <c r="H5" i="12"/>
  <c r="F8" i="1" s="1"/>
  <c r="H10" i="11"/>
  <c r="E13" i="1" s="1"/>
  <c r="H11" i="11"/>
  <c r="E14" i="1" s="1"/>
  <c r="H10" i="5" l="1"/>
  <c r="D13" i="1" s="1"/>
  <c r="H10" i="4"/>
  <c r="G13" i="1" s="1"/>
  <c r="H11" i="4"/>
  <c r="G14" i="1" s="1"/>
  <c r="H14" i="1" s="1"/>
  <c r="O14" i="1" s="1"/>
  <c r="H9" i="3"/>
  <c r="H10" i="3"/>
  <c r="C13" i="1" s="1"/>
  <c r="H13" i="1" l="1"/>
  <c r="O13" i="1" s="1"/>
  <c r="H5" i="4"/>
  <c r="H6" i="4"/>
  <c r="H7" i="4"/>
  <c r="H8" i="4"/>
  <c r="H9" i="4"/>
  <c r="H5" i="11"/>
  <c r="H4" i="11"/>
  <c r="G8" i="1" l="1"/>
  <c r="G10" i="1"/>
  <c r="G12" i="1"/>
  <c r="A8" i="1"/>
  <c r="K8" i="1"/>
  <c r="L8" i="1" s="1"/>
  <c r="A9" i="1"/>
  <c r="K9" i="1"/>
  <c r="L9" i="1" s="1"/>
  <c r="A10" i="1"/>
  <c r="K10" i="1"/>
  <c r="L10" i="1"/>
  <c r="A11" i="1"/>
  <c r="K11" i="1"/>
  <c r="L11" i="1" s="1"/>
  <c r="A12" i="1"/>
  <c r="K12" i="1"/>
  <c r="L12" i="1" s="1"/>
  <c r="G9" i="1"/>
  <c r="G11" i="1"/>
  <c r="G7" i="1"/>
  <c r="E8" i="1"/>
  <c r="E9" i="1"/>
  <c r="H7" i="11"/>
  <c r="E10" i="1" s="1"/>
  <c r="H8" i="11"/>
  <c r="E11" i="1" s="1"/>
  <c r="H9" i="11"/>
  <c r="E12" i="1" s="1"/>
  <c r="E7" i="1"/>
  <c r="H5" i="5"/>
  <c r="D8" i="1" s="1"/>
  <c r="H6" i="5"/>
  <c r="D9" i="1" s="1"/>
  <c r="H7" i="5"/>
  <c r="D10" i="1" s="1"/>
  <c r="H8" i="5"/>
  <c r="D11" i="1" s="1"/>
  <c r="H9" i="5"/>
  <c r="D12" i="1" s="1"/>
  <c r="H4" i="5"/>
  <c r="D7" i="1" s="1"/>
  <c r="H5" i="3"/>
  <c r="C8" i="1" s="1"/>
  <c r="H6" i="3"/>
  <c r="C9" i="1" s="1"/>
  <c r="H7" i="3"/>
  <c r="C10" i="1" s="1"/>
  <c r="H8" i="3"/>
  <c r="C11" i="1" s="1"/>
  <c r="C12" i="1"/>
  <c r="H4" i="3"/>
  <c r="C7" i="1" s="1"/>
  <c r="B7" i="1"/>
  <c r="H7" i="1" l="1"/>
  <c r="B8" i="1"/>
  <c r="H8" i="1" s="1"/>
  <c r="O8" i="1" s="1"/>
  <c r="B9" i="1"/>
  <c r="H9" i="1" s="1"/>
  <c r="B10" i="1"/>
  <c r="H10" i="1" s="1"/>
  <c r="B11" i="1"/>
  <c r="H11" i="1" s="1"/>
  <c r="B12" i="1"/>
  <c r="H12" i="1" s="1"/>
  <c r="O12" i="1" s="1"/>
  <c r="I7" i="1" l="1"/>
  <c r="I8" i="1"/>
  <c r="I9" i="1"/>
  <c r="I11" i="1"/>
  <c r="I13" i="1"/>
  <c r="I14" i="1"/>
  <c r="I10" i="1"/>
  <c r="I12" i="1"/>
  <c r="O11" i="1"/>
  <c r="O9" i="1"/>
  <c r="O10" i="1"/>
  <c r="K7" i="1"/>
  <c r="A7" i="1" l="1"/>
  <c r="L7" i="1" l="1"/>
  <c r="M7" i="1" l="1"/>
  <c r="M14" i="1"/>
  <c r="M13" i="1"/>
  <c r="M9" i="1"/>
  <c r="M11" i="1"/>
  <c r="M8" i="1"/>
  <c r="M10" i="1"/>
  <c r="M12" i="1"/>
  <c r="O7" i="1"/>
  <c r="P14" i="1" s="1"/>
  <c r="P7" i="1" l="1"/>
  <c r="P8" i="1"/>
  <c r="P9" i="1"/>
  <c r="P10" i="1"/>
  <c r="P11" i="1"/>
  <c r="P12" i="1"/>
  <c r="P13" i="1"/>
</calcChain>
</file>

<file path=xl/sharedStrings.xml><?xml version="1.0" encoding="utf-8"?>
<sst xmlns="http://schemas.openxmlformats.org/spreadsheetml/2006/main" count="131" uniqueCount="48">
  <si>
    <t xml:space="preserve">RESPONDENT SUMMARY </t>
  </si>
  <si>
    <t>Total Score</t>
  </si>
  <si>
    <t>Evaluator 1</t>
  </si>
  <si>
    <t>Evaluator 2</t>
  </si>
  <si>
    <t>Evaluator 3</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</si>
  <si>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</si>
  <si>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</si>
  <si>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</si>
  <si>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</si>
  <si>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</si>
  <si>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</si>
  <si>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</si>
  <si>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</si>
  <si>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</si>
  <si>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</si>
  <si>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</si>
  <si>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</si>
  <si>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</si>
  <si>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</si>
  <si>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</si>
  <si>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Evaluator 4</t>
  </si>
  <si>
    <t>Dowley</t>
  </si>
  <si>
    <t>ITS</t>
  </si>
  <si>
    <t>Johnson Controls Fire Protection</t>
  </si>
  <si>
    <t>NCS</t>
  </si>
  <si>
    <t>Near Future</t>
  </si>
  <si>
    <t>Skyhawk</t>
  </si>
  <si>
    <t>Touchnet</t>
  </si>
  <si>
    <t>Westco Ventures</t>
  </si>
  <si>
    <t>Evaluator 6</t>
  </si>
  <si>
    <t>Prepared by:  Selene Cisneros</t>
  </si>
  <si>
    <t>Reviewed by: Tim Henry</t>
  </si>
  <si>
    <t>RFP730-19084 Campus Wide Access Control Upgrades 2019</t>
  </si>
  <si>
    <t xml:space="preserve">University of Houston Evaluation Matrix         
</t>
  </si>
  <si>
    <t>Name</t>
  </si>
  <si>
    <t>Evaluation Due Date</t>
  </si>
  <si>
    <t>05/01/19 @ 10 AM</t>
  </si>
  <si>
    <t xml:space="preserve"> Criteria 1</t>
  </si>
  <si>
    <t xml:space="preserve"> Criteria 2</t>
  </si>
  <si>
    <t xml:space="preserve"> Criteria 3</t>
  </si>
  <si>
    <t xml:space="preserve"> Criteria 4</t>
  </si>
  <si>
    <t xml:space="preserve">Respondent’s qualifications and experience with a focus on Security Access Controls completed for the University of Houston System (including any component university) or other institutions of higher education 
</t>
  </si>
  <si>
    <r>
      <rPr>
        <sz val="9"/>
        <rFont val="Arial"/>
        <family val="2"/>
      </rPr>
      <t xml:space="preserve">Respondent’s qualifications and experience of Proposed Security Access Controls Team 
</t>
    </r>
    <r>
      <rPr>
        <b/>
        <sz val="9"/>
        <color rgb="FFFF0000"/>
        <rFont val="Arial"/>
        <family val="2"/>
      </rPr>
      <t xml:space="preserve">
</t>
    </r>
  </si>
  <si>
    <t>Qualifications and Experience related to Safety records from previous projects</t>
  </si>
  <si>
    <t>Points (1-5)</t>
  </si>
  <si>
    <t>Non-Disclosure:</t>
  </si>
  <si>
    <t>Updated: 6/18</t>
  </si>
  <si>
    <t>Respondent’s Unit Pricing
*ONLY EVALUATOR 1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</si>
</sst>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
      <u/>
      <sz val="10"/>
      <color theme="10"/>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08">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0" fontId="3" fillId="0" borderId="0"/>
    <xf numFmtId="0" fontId="3" fillId="0" borderId="0"/>
    <xf numFmtId="0" fontId="44" fillId="26" borderId="0" applyNumberFormat="0" applyBorder="0" applyAlignment="0" applyProtection="0"/>
    <xf numFmtId="0" fontId="2" fillId="0" borderId="0"/>
    <xf numFmtId="0" fontId="2" fillId="0" borderId="0"/>
    <xf numFmtId="0" fontId="1" fillId="0" borderId="0"/>
    <xf numFmtId="0" fontId="49" fillId="0" borderId="0" applyNumberFormat="0" applyFill="0" applyBorder="0" applyAlignment="0" applyProtection="0"/>
  </cellStyleXfs>
  <cellXfs count="94">
    <xf numFmtId="0" fontId="0" fillId="0" borderId="0" xfId="0"/>
    <xf numFmtId="0" fontId="0" fillId="0" borderId="0" xfId="0" applyBorder="1"/>
    <xf numFmtId="0" fontId="14" fillId="0" borderId="0" xfId="0" applyFont="1" applyBorder="1" applyAlignment="1"/>
    <xf numFmtId="0" fontId="0" fillId="0" borderId="0" xfId="0" applyBorder="1"/>
    <xf numFmtId="0" fontId="14" fillId="0" borderId="0" xfId="0" applyFont="1" applyBorder="1" applyAlignment="1"/>
    <xf numFmtId="0" fontId="16" fillId="0" borderId="0" xfId="0" applyFont="1"/>
    <xf numFmtId="0" fontId="0" fillId="0" borderId="0" xfId="0"/>
    <xf numFmtId="0" fontId="14" fillId="0" borderId="0" xfId="0" applyFont="1" applyBorder="1" applyAlignment="1">
      <alignment horizontal="left"/>
    </xf>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4" fillId="25" borderId="0" xfId="0" applyFont="1" applyFill="1" applyAlignment="1"/>
    <xf numFmtId="0" fontId="15" fillId="25" borderId="0" xfId="0" applyFont="1" applyFill="1"/>
    <xf numFmtId="0" fontId="38" fillId="25" borderId="0" xfId="0" applyFont="1" applyFill="1" applyBorder="1"/>
    <xf numFmtId="0" fontId="15" fillId="25" borderId="0" xfId="0" applyFont="1" applyFill="1" applyBorder="1"/>
    <xf numFmtId="0" fontId="14" fillId="25" borderId="0" xfId="0" applyFont="1" applyFill="1" applyBorder="1"/>
    <xf numFmtId="0" fontId="14" fillId="25" borderId="0" xfId="0" applyFont="1" applyFill="1"/>
    <xf numFmtId="0" fontId="14" fillId="25" borderId="0" xfId="0" applyFont="1" applyFill="1" applyBorder="1" applyAlignment="1">
      <alignment horizontal="left" vertical="center"/>
    </xf>
    <xf numFmtId="0" fontId="14" fillId="25" borderId="0" xfId="0" applyFont="1" applyFill="1" applyBorder="1" applyAlignment="1">
      <alignment horizontal="right" textRotation="90" wrapText="1"/>
    </xf>
    <xf numFmtId="0" fontId="35" fillId="25" borderId="0" xfId="0" applyFont="1" applyFill="1" applyBorder="1" applyAlignment="1">
      <alignment horizontal="right" textRotation="90" wrapText="1"/>
    </xf>
    <xf numFmtId="0" fontId="14" fillId="25" borderId="0" xfId="0" applyFont="1" applyFill="1" applyAlignment="1">
      <alignment horizontal="center" vertical="center"/>
    </xf>
    <xf numFmtId="4" fontId="15" fillId="25" borderId="11" xfId="0" applyNumberFormat="1" applyFont="1" applyFill="1" applyBorder="1" applyAlignment="1">
      <alignment horizontal="right"/>
    </xf>
    <xf numFmtId="4" fontId="15" fillId="25" borderId="11" xfId="0" applyNumberFormat="1" applyFont="1" applyFill="1" applyBorder="1"/>
    <xf numFmtId="0" fontId="15" fillId="25" borderId="11" xfId="0" applyFont="1" applyFill="1" applyBorder="1" applyAlignment="1">
      <alignment horizontal="left"/>
    </xf>
    <xf numFmtId="0" fontId="39" fillId="25" borderId="0" xfId="0" applyFont="1" applyFill="1"/>
    <xf numFmtId="0" fontId="35" fillId="24" borderId="13" xfId="0" applyFont="1" applyFill="1" applyBorder="1" applyAlignment="1">
      <alignment horizontal="right" textRotation="90"/>
    </xf>
    <xf numFmtId="0" fontId="36" fillId="24" borderId="12" xfId="0" applyFont="1" applyFill="1" applyBorder="1" applyAlignment="1">
      <alignment horizontal="right"/>
    </xf>
    <xf numFmtId="0" fontId="36" fillId="25" borderId="11" xfId="0" applyFont="1" applyFill="1" applyBorder="1" applyAlignment="1">
      <alignment horizontal="right"/>
    </xf>
    <xf numFmtId="0" fontId="41" fillId="0" borderId="0" xfId="100" applyFont="1" applyFill="1" applyBorder="1" applyAlignment="1">
      <alignment horizontal="right"/>
    </xf>
    <xf numFmtId="0" fontId="41" fillId="0" borderId="10" xfId="100" applyFont="1" applyBorder="1" applyAlignment="1">
      <alignment horizontal="right"/>
    </xf>
    <xf numFmtId="0" fontId="43" fillId="0" borderId="10" xfId="100" applyFont="1" applyFill="1" applyBorder="1" applyAlignment="1">
      <alignment horizontal="right"/>
    </xf>
    <xf numFmtId="0" fontId="42" fillId="0" borderId="0" xfId="98" applyFont="1" applyFill="1" applyBorder="1"/>
    <xf numFmtId="0" fontId="16" fillId="0" borderId="0" xfId="98" applyFont="1"/>
    <xf numFmtId="0" fontId="42" fillId="0" borderId="0" xfId="98" applyFont="1" applyFill="1" applyBorder="1"/>
    <xf numFmtId="0" fontId="16" fillId="0" borderId="0" xfId="0" applyFont="1" applyAlignment="1">
      <alignment vertical="center" wrapText="1"/>
    </xf>
    <xf numFmtId="0" fontId="16" fillId="0" borderId="0" xfId="98" applyFont="1"/>
    <xf numFmtId="0" fontId="42" fillId="0" borderId="0" xfId="98" applyFont="1" applyFill="1" applyBorder="1"/>
    <xf numFmtId="0" fontId="16" fillId="0" borderId="0" xfId="98" applyFont="1"/>
    <xf numFmtId="0" fontId="16" fillId="0" borderId="0" xfId="98" applyFont="1"/>
    <xf numFmtId="0" fontId="42" fillId="0" borderId="0" xfId="98" applyFont="1" applyFill="1" applyBorder="1"/>
    <xf numFmtId="0" fontId="16" fillId="0" borderId="0" xfId="98" applyFont="1"/>
    <xf numFmtId="0" fontId="42" fillId="0" borderId="0" xfId="98" applyFont="1" applyFill="1" applyBorder="1"/>
    <xf numFmtId="0" fontId="44" fillId="26" borderId="12" xfId="103" applyBorder="1" applyAlignment="1">
      <alignment horizontal="right"/>
    </xf>
    <xf numFmtId="0" fontId="41" fillId="0" borderId="0" xfId="98" applyFont="1" applyBorder="1" applyAlignment="1"/>
    <xf numFmtId="0" fontId="41" fillId="0" borderId="14" xfId="98" applyFont="1" applyBorder="1" applyAlignment="1"/>
    <xf numFmtId="0" fontId="16" fillId="0" borderId="0" xfId="98" applyFont="1"/>
    <xf numFmtId="0" fontId="42" fillId="0" borderId="0" xfId="98" applyFont="1" applyFill="1" applyBorder="1"/>
    <xf numFmtId="14" fontId="15" fillId="25" borderId="0" xfId="0" applyNumberFormat="1" applyFont="1" applyFill="1"/>
    <xf numFmtId="0" fontId="41" fillId="0" borderId="0" xfId="98" applyFont="1" applyBorder="1" applyAlignment="1">
      <alignment horizontal="left"/>
    </xf>
    <xf numFmtId="0" fontId="40" fillId="0" borderId="10" xfId="100" applyFont="1" applyBorder="1" applyAlignment="1">
      <alignment horizontal="center"/>
    </xf>
    <xf numFmtId="0" fontId="41" fillId="0" borderId="0" xfId="98" applyFont="1" applyAlignment="1">
      <alignment horizontal="left"/>
    </xf>
    <xf numFmtId="0" fontId="41" fillId="0" borderId="14" xfId="98" applyFont="1" applyBorder="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14" fillId="25" borderId="0" xfId="98" applyFont="1" applyFill="1" applyAlignment="1">
      <alignment horizontal="left" wrapText="1"/>
    </xf>
    <xf numFmtId="0" fontId="16" fillId="25" borderId="0" xfId="98" applyFont="1" applyFill="1"/>
    <xf numFmtId="0" fontId="14" fillId="0" borderId="0" xfId="98" applyFont="1" applyFill="1"/>
    <xf numFmtId="0" fontId="15" fillId="25" borderId="0" xfId="98" applyFont="1" applyFill="1"/>
    <xf numFmtId="0" fontId="45" fillId="25" borderId="0" xfId="106" applyFont="1" applyFill="1" applyBorder="1" applyAlignment="1"/>
    <xf numFmtId="0" fontId="16" fillId="27" borderId="0" xfId="106" applyFont="1" applyFill="1" applyBorder="1" applyAlignment="1">
      <alignment horizontal="center"/>
    </xf>
    <xf numFmtId="164" fontId="45" fillId="0" borderId="0" xfId="106" applyNumberFormat="1" applyFont="1" applyFill="1" applyBorder="1" applyAlignment="1">
      <alignment horizontal="center"/>
    </xf>
    <xf numFmtId="0" fontId="40" fillId="25" borderId="0" xfId="106" applyFont="1" applyFill="1" applyBorder="1" applyAlignment="1"/>
    <xf numFmtId="0" fontId="16" fillId="25" borderId="0" xfId="98" applyFont="1" applyFill="1" applyAlignment="1">
      <alignment horizontal="center"/>
    </xf>
    <xf numFmtId="0" fontId="41" fillId="28" borderId="15" xfId="98" applyFont="1" applyFill="1" applyBorder="1" applyAlignment="1">
      <alignment horizontal="left"/>
    </xf>
    <xf numFmtId="0" fontId="41" fillId="28" borderId="16" xfId="98" applyFont="1" applyFill="1" applyBorder="1" applyAlignment="1">
      <alignment horizontal="left"/>
    </xf>
    <xf numFmtId="0" fontId="41" fillId="28" borderId="17" xfId="98" applyFont="1" applyFill="1" applyBorder="1" applyAlignment="1">
      <alignment horizontal="left"/>
    </xf>
    <xf numFmtId="0" fontId="46" fillId="25" borderId="15" xfId="98" applyFont="1" applyFill="1" applyBorder="1" applyAlignment="1">
      <alignment horizontal="left" vertical="center" wrapText="1"/>
    </xf>
    <xf numFmtId="0" fontId="46" fillId="25" borderId="16" xfId="98" applyFont="1" applyFill="1" applyBorder="1" applyAlignment="1">
      <alignment horizontal="left" vertical="center" wrapText="1"/>
    </xf>
    <xf numFmtId="0" fontId="46" fillId="25" borderId="17" xfId="98" applyFont="1" applyFill="1" applyBorder="1" applyAlignment="1">
      <alignment horizontal="left" vertical="center" wrapText="1"/>
    </xf>
    <xf numFmtId="0" fontId="47" fillId="25" borderId="15" xfId="98" applyFont="1" applyFill="1" applyBorder="1" applyAlignment="1">
      <alignment horizontal="left" vertical="center" wrapText="1"/>
    </xf>
    <xf numFmtId="0" fontId="47" fillId="25" borderId="16" xfId="98" applyFont="1" applyFill="1" applyBorder="1" applyAlignment="1">
      <alignment horizontal="left" vertical="center" wrapText="1"/>
    </xf>
    <xf numFmtId="0" fontId="47" fillId="25" borderId="17" xfId="98" applyFont="1" applyFill="1" applyBorder="1" applyAlignment="1">
      <alignment horizontal="left" vertical="center" wrapText="1"/>
    </xf>
    <xf numFmtId="0" fontId="48" fillId="25" borderId="0" xfId="98" applyFont="1" applyFill="1" applyAlignment="1">
      <alignment wrapText="1"/>
    </xf>
    <xf numFmtId="0" fontId="48" fillId="25" borderId="18" xfId="98" applyFont="1" applyFill="1" applyBorder="1" applyAlignment="1">
      <alignment horizontal="right" wrapText="1"/>
    </xf>
    <xf numFmtId="0" fontId="48" fillId="25" borderId="0" xfId="98" applyFont="1" applyFill="1" applyBorder="1" applyAlignment="1">
      <alignment horizontal="right" wrapText="1"/>
    </xf>
    <xf numFmtId="0" fontId="48" fillId="25" borderId="19" xfId="98" applyFont="1" applyFill="1" applyBorder="1" applyAlignment="1">
      <alignment horizontal="right" wrapText="1"/>
    </xf>
    <xf numFmtId="0" fontId="48" fillId="29" borderId="20" xfId="98" applyFont="1" applyFill="1" applyBorder="1" applyAlignment="1">
      <alignment horizontal="right" wrapText="1"/>
    </xf>
    <xf numFmtId="0" fontId="48" fillId="25" borderId="0" xfId="98" applyFont="1" applyFill="1" applyAlignment="1">
      <alignment horizontal="center" wrapText="1"/>
    </xf>
    <xf numFmtId="0" fontId="16" fillId="27" borderId="21" xfId="98" applyFont="1" applyFill="1" applyBorder="1"/>
    <xf numFmtId="0" fontId="16" fillId="30" borderId="13" xfId="98" applyFont="1" applyFill="1" applyBorder="1" applyAlignment="1">
      <alignment horizontal="center" vertical="center"/>
    </xf>
    <xf numFmtId="0" fontId="16" fillId="31" borderId="19" xfId="98" applyFont="1" applyFill="1" applyBorder="1"/>
    <xf numFmtId="0" fontId="43" fillId="32" borderId="22" xfId="98" applyFont="1" applyFill="1" applyBorder="1"/>
    <xf numFmtId="0" fontId="16" fillId="33" borderId="14" xfId="98" applyFont="1" applyFill="1" applyBorder="1"/>
    <xf numFmtId="0" fontId="16" fillId="33" borderId="0" xfId="98" applyFont="1" applyFill="1" applyBorder="1"/>
    <xf numFmtId="0" fontId="16" fillId="25" borderId="10" xfId="98" applyFont="1" applyFill="1" applyBorder="1"/>
    <xf numFmtId="0" fontId="43" fillId="25" borderId="0" xfId="98" applyFont="1" applyFill="1"/>
    <xf numFmtId="0" fontId="16" fillId="25" borderId="0" xfId="98" applyFont="1" applyFill="1" applyAlignment="1">
      <alignment wrapText="1"/>
    </xf>
    <xf numFmtId="0" fontId="45" fillId="25" borderId="0" xfId="106" applyFont="1" applyFill="1"/>
    <xf numFmtId="0" fontId="45" fillId="0" borderId="0" xfId="106" applyFont="1"/>
    <xf numFmtId="0" fontId="1" fillId="25" borderId="0" xfId="106" applyFont="1" applyFill="1" applyAlignment="1">
      <alignment vertical="center"/>
    </xf>
    <xf numFmtId="0" fontId="50" fillId="25" borderId="0" xfId="107" applyFont="1" applyFill="1"/>
    <xf numFmtId="0" fontId="49" fillId="25" borderId="0" xfId="107" applyFill="1"/>
    <xf numFmtId="0" fontId="39" fillId="25" borderId="0" xfId="98" applyFont="1" applyFill="1"/>
  </cellXfs>
  <cellStyles count="10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103"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7"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12" xfId="105"/>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4"/>
    <cellStyle name="Normal 9" xfId="106"/>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180975</xdr:rowOff>
    </xdr:from>
    <xdr:ext cx="3486150" cy="1094723"/>
    <xdr:sp macro="" textlink="">
      <xdr:nvSpPr>
        <xdr:cNvPr id="2" name="TextBox 1"/>
        <xdr:cNvSpPr txBox="1"/>
      </xdr:nvSpPr>
      <xdr:spPr>
        <a:xfrm>
          <a:off x="0" y="1000125"/>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28</xdr:row>
      <xdr:rowOff>9525</xdr:rowOff>
    </xdr:from>
    <xdr:ext cx="6800850" cy="3533775"/>
    <xdr:sp macro="" textlink="">
      <xdr:nvSpPr>
        <xdr:cNvPr id="3" name="TextBox 2"/>
        <xdr:cNvSpPr txBox="1"/>
      </xdr:nvSpPr>
      <xdr:spPr>
        <a:xfrm>
          <a:off x="9525" y="69056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F8" sqref="F8"/>
    </sheetView>
  </sheetViews>
  <sheetFormatPr defaultRowHeight="12.75" x14ac:dyDescent="0.2"/>
  <cols>
    <col min="1" max="2" width="9.42578125" customWidth="1"/>
    <col min="3" max="3" width="17.28515625" customWidth="1"/>
    <col min="4" max="7" width="8.85546875" customWidth="1"/>
  </cols>
  <sheetData>
    <row r="1" spans="1:8" ht="15.75" x14ac:dyDescent="0.25">
      <c r="A1" s="8" t="s">
        <v>0</v>
      </c>
      <c r="B1" s="7"/>
      <c r="C1" s="7"/>
      <c r="D1" s="7"/>
      <c r="E1" s="4"/>
      <c r="F1" s="4"/>
      <c r="G1" s="4"/>
    </row>
    <row r="2" spans="1:8" ht="15.75" x14ac:dyDescent="0.25">
      <c r="A2" s="2"/>
      <c r="B2" s="1"/>
      <c r="C2" s="3"/>
      <c r="D2" s="3"/>
      <c r="E2" s="3"/>
      <c r="F2" s="3"/>
      <c r="G2" s="3"/>
    </row>
    <row r="3" spans="1:8" s="5" customFormat="1" x14ac:dyDescent="0.2">
      <c r="A3" s="49"/>
      <c r="B3" s="49"/>
      <c r="C3" s="49"/>
      <c r="D3" s="29" t="s">
        <v>6</v>
      </c>
      <c r="E3" s="29" t="s">
        <v>7</v>
      </c>
      <c r="F3" s="29" t="s">
        <v>8</v>
      </c>
      <c r="G3" s="29" t="s">
        <v>9</v>
      </c>
      <c r="H3" s="30" t="s">
        <v>10</v>
      </c>
    </row>
    <row r="4" spans="1:8" x14ac:dyDescent="0.2">
      <c r="A4" s="48" t="s">
        <v>21</v>
      </c>
      <c r="B4" s="48"/>
      <c r="C4" s="48"/>
      <c r="D4" s="35">
        <v>0</v>
      </c>
      <c r="E4" s="34">
        <v>12.5</v>
      </c>
      <c r="F4" s="34">
        <v>15</v>
      </c>
      <c r="G4" s="34">
        <v>10.5</v>
      </c>
      <c r="H4" s="31">
        <f>SUM(E4:G4)</f>
        <v>38</v>
      </c>
    </row>
    <row r="5" spans="1:8" x14ac:dyDescent="0.2">
      <c r="A5" s="48" t="s">
        <v>22</v>
      </c>
      <c r="B5" s="48"/>
      <c r="C5" s="48"/>
      <c r="D5" s="35">
        <v>0</v>
      </c>
      <c r="E5" s="34">
        <v>7.5</v>
      </c>
      <c r="F5" s="34">
        <v>17.5</v>
      </c>
      <c r="G5" s="34">
        <v>3</v>
      </c>
      <c r="H5" s="46">
        <f t="shared" ref="H5:H11" si="0">SUM(E5:G5)</f>
        <v>28</v>
      </c>
    </row>
    <row r="6" spans="1:8" x14ac:dyDescent="0.2">
      <c r="A6" s="48" t="s">
        <v>23</v>
      </c>
      <c r="B6" s="48"/>
      <c r="C6" s="48"/>
      <c r="D6" s="35">
        <v>0</v>
      </c>
      <c r="E6" s="34">
        <v>15</v>
      </c>
      <c r="F6" s="34">
        <v>12.5</v>
      </c>
      <c r="G6" s="34">
        <v>12</v>
      </c>
      <c r="H6" s="46">
        <f t="shared" si="0"/>
        <v>39.5</v>
      </c>
    </row>
    <row r="7" spans="1:8" x14ac:dyDescent="0.2">
      <c r="A7" s="48" t="s">
        <v>24</v>
      </c>
      <c r="B7" s="48"/>
      <c r="C7" s="48"/>
      <c r="D7" s="35">
        <v>0</v>
      </c>
      <c r="E7" s="34">
        <v>7.5</v>
      </c>
      <c r="F7" s="34">
        <v>7.5</v>
      </c>
      <c r="G7" s="34">
        <v>3</v>
      </c>
      <c r="H7" s="46">
        <f t="shared" si="0"/>
        <v>18</v>
      </c>
    </row>
    <row r="8" spans="1:8" x14ac:dyDescent="0.2">
      <c r="A8" s="48" t="s">
        <v>25</v>
      </c>
      <c r="B8" s="48"/>
      <c r="C8" s="48"/>
      <c r="D8" s="35">
        <v>0</v>
      </c>
      <c r="E8" s="34">
        <v>10</v>
      </c>
      <c r="F8" s="34">
        <v>12.5</v>
      </c>
      <c r="G8" s="34">
        <v>3</v>
      </c>
      <c r="H8" s="46">
        <f t="shared" si="0"/>
        <v>25.5</v>
      </c>
    </row>
    <row r="9" spans="1:8" x14ac:dyDescent="0.2">
      <c r="A9" s="48" t="s">
        <v>26</v>
      </c>
      <c r="B9" s="48"/>
      <c r="C9" s="48"/>
      <c r="D9" s="35">
        <v>0</v>
      </c>
      <c r="E9" s="34">
        <v>5</v>
      </c>
      <c r="F9" s="34">
        <v>5</v>
      </c>
      <c r="G9" s="34">
        <v>3</v>
      </c>
      <c r="H9" s="46">
        <f t="shared" si="0"/>
        <v>13</v>
      </c>
    </row>
    <row r="10" spans="1:8" x14ac:dyDescent="0.2">
      <c r="A10" s="48" t="s">
        <v>27</v>
      </c>
      <c r="B10" s="48"/>
      <c r="C10" s="48"/>
      <c r="D10" s="6">
        <v>0</v>
      </c>
      <c r="E10" s="6">
        <v>15</v>
      </c>
      <c r="F10" s="6">
        <v>12.5</v>
      </c>
      <c r="G10" s="6">
        <v>3</v>
      </c>
      <c r="H10" s="46">
        <f t="shared" si="0"/>
        <v>30.5</v>
      </c>
    </row>
    <row r="11" spans="1:8" x14ac:dyDescent="0.2">
      <c r="A11" s="48" t="s">
        <v>28</v>
      </c>
      <c r="B11" s="48"/>
      <c r="C11" s="48"/>
      <c r="D11" s="6">
        <v>0</v>
      </c>
      <c r="E11" s="6">
        <v>17.5</v>
      </c>
      <c r="F11" s="6">
        <v>17.5</v>
      </c>
      <c r="G11" s="6">
        <v>3</v>
      </c>
      <c r="H11" s="46">
        <f t="shared" si="0"/>
        <v>38</v>
      </c>
    </row>
  </sheetData>
  <mergeCells count="9">
    <mergeCell ref="A10:C10"/>
    <mergeCell ref="A11:C11"/>
    <mergeCell ref="A8:C8"/>
    <mergeCell ref="A9:C9"/>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H11" sqref="H11"/>
    </sheetView>
  </sheetViews>
  <sheetFormatPr defaultRowHeight="12.75" x14ac:dyDescent="0.2"/>
  <cols>
    <col min="3" max="3" width="14" customWidth="1"/>
  </cols>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49"/>
      <c r="B3" s="49"/>
      <c r="C3" s="49"/>
      <c r="D3" s="29" t="s">
        <v>6</v>
      </c>
      <c r="E3" s="29" t="s">
        <v>7</v>
      </c>
      <c r="F3" s="29" t="s">
        <v>8</v>
      </c>
      <c r="G3" s="29" t="s">
        <v>9</v>
      </c>
      <c r="H3" s="30" t="s">
        <v>10</v>
      </c>
      <c r="I3" s="5"/>
      <c r="J3" s="5"/>
    </row>
    <row r="4" spans="1:10" x14ac:dyDescent="0.2">
      <c r="A4" s="50" t="s">
        <v>21</v>
      </c>
      <c r="B4" s="50"/>
      <c r="C4" s="50"/>
      <c r="D4" s="37"/>
      <c r="E4" s="40">
        <v>15</v>
      </c>
      <c r="F4" s="40">
        <v>20</v>
      </c>
      <c r="G4" s="40">
        <v>15</v>
      </c>
      <c r="H4" s="33">
        <f>SUM(E4:G4)</f>
        <v>50</v>
      </c>
      <c r="I4" s="6"/>
      <c r="J4" s="6"/>
    </row>
    <row r="5" spans="1:10" x14ac:dyDescent="0.2">
      <c r="A5" s="50" t="s">
        <v>22</v>
      </c>
      <c r="B5" s="50"/>
      <c r="C5" s="50"/>
      <c r="D5" s="37"/>
      <c r="E5" s="40">
        <v>5</v>
      </c>
      <c r="F5" s="40">
        <v>15</v>
      </c>
      <c r="G5" s="40">
        <v>9</v>
      </c>
      <c r="H5" s="33">
        <f t="shared" ref="H5:H10" si="0">SUM(E5:G5)</f>
        <v>29</v>
      </c>
      <c r="I5" s="6"/>
      <c r="J5" s="6"/>
    </row>
    <row r="6" spans="1:10" x14ac:dyDescent="0.2">
      <c r="A6" s="50" t="s">
        <v>23</v>
      </c>
      <c r="B6" s="50"/>
      <c r="C6" s="50"/>
      <c r="D6" s="37"/>
      <c r="E6" s="40">
        <v>15</v>
      </c>
      <c r="F6" s="40">
        <v>20</v>
      </c>
      <c r="G6" s="40">
        <v>12</v>
      </c>
      <c r="H6" s="33">
        <f t="shared" si="0"/>
        <v>47</v>
      </c>
      <c r="I6" s="6"/>
      <c r="J6" s="6"/>
    </row>
    <row r="7" spans="1:10" x14ac:dyDescent="0.2">
      <c r="A7" s="50" t="s">
        <v>24</v>
      </c>
      <c r="B7" s="50"/>
      <c r="C7" s="50"/>
      <c r="D7" s="37"/>
      <c r="E7" s="40">
        <v>10</v>
      </c>
      <c r="F7" s="40">
        <v>5</v>
      </c>
      <c r="G7" s="40">
        <v>15</v>
      </c>
      <c r="H7" s="33">
        <f t="shared" si="0"/>
        <v>30</v>
      </c>
      <c r="I7" s="6"/>
      <c r="J7" s="6"/>
    </row>
    <row r="8" spans="1:10" x14ac:dyDescent="0.2">
      <c r="A8" s="50" t="s">
        <v>25</v>
      </c>
      <c r="B8" s="50"/>
      <c r="C8" s="50"/>
      <c r="D8" s="37"/>
      <c r="E8" s="40">
        <v>20</v>
      </c>
      <c r="F8" s="40">
        <v>20</v>
      </c>
      <c r="G8" s="40">
        <v>9</v>
      </c>
      <c r="H8" s="33">
        <f t="shared" si="0"/>
        <v>49</v>
      </c>
      <c r="I8" s="6"/>
      <c r="J8" s="6"/>
    </row>
    <row r="9" spans="1:10" x14ac:dyDescent="0.2">
      <c r="A9" s="50" t="s">
        <v>26</v>
      </c>
      <c r="B9" s="50"/>
      <c r="C9" s="50"/>
      <c r="D9" s="37"/>
      <c r="E9" s="40">
        <v>5</v>
      </c>
      <c r="F9" s="40">
        <v>5</v>
      </c>
      <c r="G9" s="40">
        <v>3</v>
      </c>
      <c r="H9" s="33">
        <f>SUM(E9:G9)</f>
        <v>13</v>
      </c>
      <c r="I9" s="6"/>
      <c r="J9" s="6"/>
    </row>
    <row r="10" spans="1:10" x14ac:dyDescent="0.2">
      <c r="A10" s="50" t="s">
        <v>27</v>
      </c>
      <c r="B10" s="50"/>
      <c r="C10" s="50"/>
      <c r="D10" s="37"/>
      <c r="E10" s="40">
        <v>10</v>
      </c>
      <c r="F10" s="40">
        <v>10</v>
      </c>
      <c r="G10" s="40">
        <v>3</v>
      </c>
      <c r="H10" s="36">
        <f t="shared" si="0"/>
        <v>23</v>
      </c>
      <c r="I10" s="6"/>
      <c r="J10" s="6"/>
    </row>
    <row r="11" spans="1:10" x14ac:dyDescent="0.2">
      <c r="A11" s="50" t="s">
        <v>28</v>
      </c>
      <c r="B11" s="50"/>
      <c r="C11" s="50"/>
      <c r="D11" s="37"/>
      <c r="E11" s="40">
        <v>25</v>
      </c>
      <c r="F11" s="40">
        <v>22.5</v>
      </c>
      <c r="G11" s="40">
        <v>15</v>
      </c>
      <c r="H11" s="36">
        <f>SUM(E11:G11)</f>
        <v>62.5</v>
      </c>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row r="14" spans="1:10" x14ac:dyDescent="0.2">
      <c r="A14" s="6"/>
      <c r="B14" s="6"/>
      <c r="C14" s="6"/>
      <c r="D14" s="6"/>
      <c r="E14" s="6"/>
      <c r="F14" s="6"/>
      <c r="G14" s="6"/>
      <c r="H14" s="6"/>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9">
    <mergeCell ref="A3:C3"/>
    <mergeCell ref="A11:C11"/>
    <mergeCell ref="A4:C4"/>
    <mergeCell ref="A5:C5"/>
    <mergeCell ref="A10:C10"/>
    <mergeCell ref="A6:C6"/>
    <mergeCell ref="A7:C7"/>
    <mergeCell ref="A8:C8"/>
    <mergeCell ref="A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H10" sqref="H10"/>
    </sheetView>
  </sheetViews>
  <sheetFormatPr defaultRowHeight="12.75" x14ac:dyDescent="0.2"/>
  <cols>
    <col min="3" max="3" width="13.42578125" customWidth="1"/>
  </cols>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49"/>
      <c r="B3" s="49"/>
      <c r="C3" s="49"/>
      <c r="D3" s="29" t="s">
        <v>6</v>
      </c>
      <c r="E3" s="29" t="s">
        <v>7</v>
      </c>
      <c r="F3" s="29" t="s">
        <v>8</v>
      </c>
      <c r="G3" s="29" t="s">
        <v>9</v>
      </c>
      <c r="H3" s="30" t="s">
        <v>10</v>
      </c>
      <c r="I3" s="5"/>
      <c r="J3" s="5"/>
    </row>
    <row r="4" spans="1:10" x14ac:dyDescent="0.2">
      <c r="A4" s="51" t="s">
        <v>21</v>
      </c>
      <c r="B4" s="51"/>
      <c r="C4" s="51"/>
      <c r="D4" s="44"/>
      <c r="E4" s="34">
        <v>15</v>
      </c>
      <c r="F4" s="34">
        <v>15</v>
      </c>
      <c r="G4" s="34">
        <v>9</v>
      </c>
      <c r="H4" s="33">
        <f>SUM(E4:G4)</f>
        <v>39</v>
      </c>
      <c r="I4" s="6"/>
      <c r="J4" s="6"/>
    </row>
    <row r="5" spans="1:10" x14ac:dyDescent="0.2">
      <c r="A5" s="43" t="s">
        <v>22</v>
      </c>
      <c r="B5" s="43"/>
      <c r="C5" s="43"/>
      <c r="D5" s="43"/>
      <c r="E5" s="34">
        <v>20</v>
      </c>
      <c r="F5" s="34">
        <v>15</v>
      </c>
      <c r="G5" s="34">
        <v>7.5</v>
      </c>
      <c r="H5" s="33">
        <f t="shared" ref="H5:H10" si="0">SUM(E5:G5)</f>
        <v>42.5</v>
      </c>
      <c r="I5" s="6"/>
      <c r="J5" s="6"/>
    </row>
    <row r="6" spans="1:10" x14ac:dyDescent="0.2">
      <c r="A6" s="48" t="s">
        <v>23</v>
      </c>
      <c r="B6" s="48"/>
      <c r="C6" s="48"/>
      <c r="D6" s="43"/>
      <c r="E6" s="34">
        <v>20</v>
      </c>
      <c r="F6" s="34">
        <v>15</v>
      </c>
      <c r="G6" s="34">
        <v>15</v>
      </c>
      <c r="H6" s="33">
        <f t="shared" si="0"/>
        <v>50</v>
      </c>
      <c r="I6" s="6"/>
      <c r="J6" s="6"/>
    </row>
    <row r="7" spans="1:10" x14ac:dyDescent="0.2">
      <c r="A7" s="48" t="s">
        <v>24</v>
      </c>
      <c r="B7" s="48"/>
      <c r="C7" s="48"/>
      <c r="D7" s="43"/>
      <c r="E7" s="34">
        <v>10</v>
      </c>
      <c r="F7" s="34">
        <v>12.5</v>
      </c>
      <c r="G7" s="34">
        <v>10.5</v>
      </c>
      <c r="H7" s="33">
        <f t="shared" si="0"/>
        <v>33</v>
      </c>
      <c r="I7" s="6"/>
      <c r="J7" s="6"/>
    </row>
    <row r="8" spans="1:10" x14ac:dyDescent="0.2">
      <c r="A8" s="48" t="s">
        <v>25</v>
      </c>
      <c r="B8" s="48"/>
      <c r="C8" s="48"/>
      <c r="D8" s="43"/>
      <c r="E8" s="34">
        <v>10</v>
      </c>
      <c r="F8" s="34">
        <v>15</v>
      </c>
      <c r="G8" s="34">
        <v>6</v>
      </c>
      <c r="H8" s="33">
        <f t="shared" si="0"/>
        <v>31</v>
      </c>
      <c r="I8" s="6"/>
      <c r="J8" s="6"/>
    </row>
    <row r="9" spans="1:10" x14ac:dyDescent="0.2">
      <c r="A9" s="48" t="s">
        <v>26</v>
      </c>
      <c r="B9" s="48"/>
      <c r="C9" s="48"/>
      <c r="D9" s="43"/>
      <c r="E9" s="34">
        <v>15</v>
      </c>
      <c r="F9" s="34">
        <v>10</v>
      </c>
      <c r="G9" s="34">
        <v>6</v>
      </c>
      <c r="H9" s="33">
        <f t="shared" si="0"/>
        <v>31</v>
      </c>
      <c r="I9" s="6"/>
      <c r="J9" s="6"/>
    </row>
    <row r="10" spans="1:10" x14ac:dyDescent="0.2">
      <c r="A10" s="48" t="s">
        <v>27</v>
      </c>
      <c r="B10" s="48"/>
      <c r="C10" s="48"/>
      <c r="D10" s="43"/>
      <c r="E10" s="6">
        <v>15</v>
      </c>
      <c r="F10" s="6">
        <v>15</v>
      </c>
      <c r="G10" s="6">
        <v>9</v>
      </c>
      <c r="H10" s="41">
        <f t="shared" si="0"/>
        <v>39</v>
      </c>
      <c r="I10" s="6"/>
      <c r="J10" s="6"/>
    </row>
    <row r="11" spans="1:10" x14ac:dyDescent="0.2">
      <c r="A11" s="48" t="s">
        <v>28</v>
      </c>
      <c r="B11" s="48"/>
      <c r="C11" s="48"/>
      <c r="D11" s="43"/>
      <c r="E11" s="6">
        <v>20</v>
      </c>
      <c r="F11" s="6">
        <v>15</v>
      </c>
      <c r="G11" s="6">
        <v>12</v>
      </c>
      <c r="H11" s="41">
        <f>SUM(E11:G11)</f>
        <v>47</v>
      </c>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row r="14" spans="1:10" x14ac:dyDescent="0.2">
      <c r="A14" s="6"/>
      <c r="B14" s="6"/>
      <c r="C14" s="6"/>
      <c r="D14" s="6"/>
      <c r="E14" s="6"/>
      <c r="F14" s="6"/>
      <c r="G14" s="6"/>
      <c r="H14" s="6"/>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8">
    <mergeCell ref="A10:C10"/>
    <mergeCell ref="A11:C11"/>
    <mergeCell ref="A8:C8"/>
    <mergeCell ref="A9:C9"/>
    <mergeCell ref="A3:C3"/>
    <mergeCell ref="A4:C4"/>
    <mergeCell ref="A6:C6"/>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H11" sqref="H11"/>
    </sheetView>
  </sheetViews>
  <sheetFormatPr defaultRowHeight="12.75" x14ac:dyDescent="0.2"/>
  <cols>
    <col min="3" max="3" width="16.28515625" customWidth="1"/>
  </cols>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49"/>
      <c r="B3" s="49"/>
      <c r="C3" s="49"/>
      <c r="D3" s="29" t="s">
        <v>6</v>
      </c>
      <c r="E3" s="29" t="s">
        <v>7</v>
      </c>
      <c r="F3" s="29" t="s">
        <v>8</v>
      </c>
      <c r="G3" s="29" t="s">
        <v>9</v>
      </c>
      <c r="H3" s="30" t="s">
        <v>10</v>
      </c>
      <c r="I3" s="5"/>
      <c r="J3" s="28"/>
    </row>
    <row r="4" spans="1:10" x14ac:dyDescent="0.2">
      <c r="A4" s="51" t="s">
        <v>21</v>
      </c>
      <c r="B4" s="51"/>
      <c r="C4" s="51"/>
      <c r="D4" s="32"/>
      <c r="E4" s="40">
        <v>19</v>
      </c>
      <c r="F4" s="40">
        <v>19</v>
      </c>
      <c r="G4" s="40">
        <v>13.5</v>
      </c>
      <c r="H4" s="33">
        <f>SUM(E4:G4)</f>
        <v>51.5</v>
      </c>
      <c r="I4" s="6"/>
      <c r="J4" s="6"/>
    </row>
    <row r="5" spans="1:10" x14ac:dyDescent="0.2">
      <c r="A5" s="48" t="s">
        <v>22</v>
      </c>
      <c r="B5" s="48"/>
      <c r="C5" s="48"/>
      <c r="D5" s="32"/>
      <c r="E5" s="40">
        <v>19</v>
      </c>
      <c r="F5" s="40">
        <v>19</v>
      </c>
      <c r="G5" s="40">
        <v>13.2</v>
      </c>
      <c r="H5" s="33">
        <f t="shared" ref="H5:H11" si="0">SUM(E5:G5)</f>
        <v>51.2</v>
      </c>
      <c r="I5" s="6"/>
      <c r="J5" s="6"/>
    </row>
    <row r="6" spans="1:10" x14ac:dyDescent="0.2">
      <c r="A6" s="48" t="s">
        <v>23</v>
      </c>
      <c r="B6" s="48"/>
      <c r="C6" s="48"/>
      <c r="D6" s="32"/>
      <c r="E6" s="40">
        <v>17.5</v>
      </c>
      <c r="F6" s="40">
        <v>17.5</v>
      </c>
      <c r="G6" s="40">
        <v>10.199999999999999</v>
      </c>
      <c r="H6" s="33">
        <f>SUM(E6:G6)</f>
        <v>45.2</v>
      </c>
      <c r="I6" s="6"/>
      <c r="J6" s="6"/>
    </row>
    <row r="7" spans="1:10" x14ac:dyDescent="0.2">
      <c r="A7" s="48" t="s">
        <v>24</v>
      </c>
      <c r="B7" s="48"/>
      <c r="C7" s="48"/>
      <c r="D7" s="32"/>
      <c r="E7" s="40">
        <v>18</v>
      </c>
      <c r="F7" s="40">
        <v>17</v>
      </c>
      <c r="G7" s="40">
        <v>10.199999999999999</v>
      </c>
      <c r="H7" s="33">
        <f t="shared" si="0"/>
        <v>45.2</v>
      </c>
      <c r="I7" s="6"/>
      <c r="J7" s="6"/>
    </row>
    <row r="8" spans="1:10" x14ac:dyDescent="0.2">
      <c r="A8" s="48" t="s">
        <v>25</v>
      </c>
      <c r="B8" s="48"/>
      <c r="C8" s="48"/>
      <c r="D8" s="32"/>
      <c r="E8" s="40">
        <v>18.5</v>
      </c>
      <c r="F8" s="40">
        <v>19</v>
      </c>
      <c r="G8" s="40">
        <v>10.8</v>
      </c>
      <c r="H8" s="33">
        <f t="shared" si="0"/>
        <v>48.3</v>
      </c>
      <c r="I8" s="6"/>
      <c r="J8" s="6"/>
    </row>
    <row r="9" spans="1:10" x14ac:dyDescent="0.2">
      <c r="A9" s="48" t="s">
        <v>26</v>
      </c>
      <c r="B9" s="48"/>
      <c r="C9" s="48"/>
      <c r="D9" s="32"/>
      <c r="E9" s="40">
        <v>16.5</v>
      </c>
      <c r="F9" s="40">
        <v>17</v>
      </c>
      <c r="G9" s="40">
        <v>10.199999999999999</v>
      </c>
      <c r="H9" s="33">
        <f t="shared" si="0"/>
        <v>43.7</v>
      </c>
      <c r="I9" s="6"/>
      <c r="J9" s="6"/>
    </row>
    <row r="10" spans="1:10" x14ac:dyDescent="0.2">
      <c r="A10" s="48" t="s">
        <v>27</v>
      </c>
      <c r="B10" s="48"/>
      <c r="C10" s="48"/>
      <c r="D10" s="6"/>
      <c r="E10" s="6">
        <v>16</v>
      </c>
      <c r="F10" s="6">
        <v>17</v>
      </c>
      <c r="G10" s="6">
        <v>10.5</v>
      </c>
      <c r="H10" s="41">
        <f t="shared" si="0"/>
        <v>43.5</v>
      </c>
      <c r="I10" s="6"/>
      <c r="J10" s="6"/>
    </row>
    <row r="11" spans="1:10" x14ac:dyDescent="0.2">
      <c r="A11" s="48" t="s">
        <v>28</v>
      </c>
      <c r="B11" s="48"/>
      <c r="C11" s="48"/>
      <c r="D11" s="6"/>
      <c r="E11" s="6">
        <v>20</v>
      </c>
      <c r="F11" s="6">
        <v>20</v>
      </c>
      <c r="G11" s="6">
        <v>12</v>
      </c>
      <c r="H11" s="41">
        <f t="shared" si="0"/>
        <v>52</v>
      </c>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row r="14" spans="1:10" x14ac:dyDescent="0.2">
      <c r="A14" s="6"/>
      <c r="B14" s="6"/>
      <c r="C14" s="6"/>
      <c r="D14" s="6"/>
      <c r="E14" s="6"/>
      <c r="F14" s="6"/>
      <c r="G14" s="6"/>
      <c r="H14" s="6"/>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9">
    <mergeCell ref="A10:C10"/>
    <mergeCell ref="A11:C11"/>
    <mergeCell ref="A8:C8"/>
    <mergeCell ref="A9:C9"/>
    <mergeCell ref="A3:C3"/>
    <mergeCell ref="A4:C4"/>
    <mergeCell ref="A5: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H8" sqref="H8"/>
    </sheetView>
  </sheetViews>
  <sheetFormatPr defaultRowHeight="12.75" x14ac:dyDescent="0.2"/>
  <sheetData>
    <row r="1" spans="1:8" ht="15.75" x14ac:dyDescent="0.25">
      <c r="A1" s="8" t="s">
        <v>0</v>
      </c>
      <c r="B1" s="7"/>
      <c r="C1" s="7"/>
      <c r="D1" s="7"/>
      <c r="E1" s="4"/>
      <c r="F1" s="4"/>
      <c r="G1" s="4"/>
      <c r="H1" s="4"/>
    </row>
    <row r="2" spans="1:8" ht="15.75" x14ac:dyDescent="0.25">
      <c r="A2" s="4"/>
      <c r="B2" s="3"/>
      <c r="C2" s="3"/>
      <c r="D2" s="3"/>
      <c r="E2" s="3"/>
      <c r="F2" s="3"/>
      <c r="G2" s="3"/>
      <c r="H2" s="3"/>
    </row>
    <row r="3" spans="1:8" x14ac:dyDescent="0.2">
      <c r="A3" s="49"/>
      <c r="B3" s="49"/>
      <c r="C3" s="49"/>
      <c r="D3" s="29" t="s">
        <v>6</v>
      </c>
      <c r="E3" s="29" t="s">
        <v>7</v>
      </c>
      <c r="F3" s="29" t="s">
        <v>8</v>
      </c>
      <c r="G3" s="29" t="s">
        <v>9</v>
      </c>
      <c r="H3" s="30" t="s">
        <v>10</v>
      </c>
    </row>
    <row r="4" spans="1:8" x14ac:dyDescent="0.2">
      <c r="A4" s="51" t="s">
        <v>21</v>
      </c>
      <c r="B4" s="51"/>
      <c r="C4" s="51"/>
      <c r="D4" s="40"/>
      <c r="E4" s="45">
        <v>15</v>
      </c>
      <c r="F4" s="45">
        <v>15</v>
      </c>
      <c r="G4" s="45">
        <v>3</v>
      </c>
      <c r="H4" s="41">
        <f>SUM(E4:G4)</f>
        <v>33</v>
      </c>
    </row>
    <row r="5" spans="1:8" x14ac:dyDescent="0.2">
      <c r="A5" s="48" t="s">
        <v>22</v>
      </c>
      <c r="B5" s="48"/>
      <c r="C5" s="48"/>
      <c r="D5" s="40"/>
      <c r="E5" s="45">
        <v>10</v>
      </c>
      <c r="F5" s="45">
        <v>15</v>
      </c>
      <c r="G5" s="45">
        <v>3</v>
      </c>
      <c r="H5" s="41">
        <f t="shared" ref="H5:H11" si="0">SUM(E5:G5)</f>
        <v>28</v>
      </c>
    </row>
    <row r="6" spans="1:8" x14ac:dyDescent="0.2">
      <c r="A6" s="48" t="s">
        <v>23</v>
      </c>
      <c r="B6" s="48"/>
      <c r="C6" s="48"/>
      <c r="D6" s="40"/>
      <c r="E6" s="45">
        <v>5</v>
      </c>
      <c r="F6" s="45">
        <v>5</v>
      </c>
      <c r="G6" s="45">
        <v>9</v>
      </c>
      <c r="H6" s="41">
        <f t="shared" si="0"/>
        <v>19</v>
      </c>
    </row>
    <row r="7" spans="1:8" x14ac:dyDescent="0.2">
      <c r="A7" s="48" t="s">
        <v>24</v>
      </c>
      <c r="B7" s="48"/>
      <c r="C7" s="48"/>
      <c r="D7" s="40"/>
      <c r="E7" s="45">
        <v>20</v>
      </c>
      <c r="F7" s="45">
        <v>5</v>
      </c>
      <c r="G7" s="45">
        <v>9</v>
      </c>
      <c r="H7" s="41">
        <f t="shared" si="0"/>
        <v>34</v>
      </c>
    </row>
    <row r="8" spans="1:8" x14ac:dyDescent="0.2">
      <c r="A8" s="48" t="s">
        <v>25</v>
      </c>
      <c r="B8" s="48"/>
      <c r="C8" s="48"/>
      <c r="D8" s="40"/>
      <c r="E8" s="45">
        <v>20</v>
      </c>
      <c r="F8" s="45">
        <v>20</v>
      </c>
      <c r="G8" s="45">
        <v>6</v>
      </c>
      <c r="H8" s="41">
        <f t="shared" si="0"/>
        <v>46</v>
      </c>
    </row>
    <row r="9" spans="1:8" x14ac:dyDescent="0.2">
      <c r="A9" s="48" t="s">
        <v>26</v>
      </c>
      <c r="B9" s="48"/>
      <c r="C9" s="48"/>
      <c r="D9" s="40"/>
      <c r="E9" s="45">
        <v>5</v>
      </c>
      <c r="F9" s="45">
        <v>5</v>
      </c>
      <c r="G9" s="45">
        <v>3</v>
      </c>
      <c r="H9" s="41">
        <f t="shared" si="0"/>
        <v>13</v>
      </c>
    </row>
    <row r="10" spans="1:8" x14ac:dyDescent="0.2">
      <c r="A10" s="48" t="s">
        <v>27</v>
      </c>
      <c r="B10" s="48"/>
      <c r="C10" s="48"/>
      <c r="D10" s="6"/>
      <c r="E10" s="45">
        <v>10</v>
      </c>
      <c r="F10" s="45">
        <v>5</v>
      </c>
      <c r="G10" s="45">
        <v>3</v>
      </c>
      <c r="H10" s="41">
        <f t="shared" si="0"/>
        <v>18</v>
      </c>
    </row>
    <row r="11" spans="1:8" x14ac:dyDescent="0.2">
      <c r="A11" s="48" t="s">
        <v>28</v>
      </c>
      <c r="B11" s="48"/>
      <c r="C11" s="48"/>
      <c r="D11" s="6"/>
      <c r="E11" s="45">
        <v>20</v>
      </c>
      <c r="F11" s="45">
        <v>15</v>
      </c>
      <c r="G11" s="45">
        <v>12</v>
      </c>
      <c r="H11" s="41">
        <f t="shared" si="0"/>
        <v>47</v>
      </c>
    </row>
  </sheetData>
  <mergeCells count="9">
    <mergeCell ref="A9:C9"/>
    <mergeCell ref="A10:C10"/>
    <mergeCell ref="A11:C11"/>
    <mergeCell ref="A3:C3"/>
    <mergeCell ref="A4:C4"/>
    <mergeCell ref="A5:C5"/>
    <mergeCell ref="A6:C6"/>
    <mergeCell ref="A7:C7"/>
    <mergeCell ref="A8:C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workbookViewId="0">
      <selection activeCell="D9" sqref="D9"/>
    </sheetView>
  </sheetViews>
  <sheetFormatPr defaultRowHeight="12.75" x14ac:dyDescent="0.2"/>
  <cols>
    <col min="3" max="3" width="14.85546875" customWidth="1"/>
  </cols>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49"/>
      <c r="B3" s="49"/>
      <c r="C3" s="49"/>
      <c r="D3" s="29" t="s">
        <v>6</v>
      </c>
      <c r="E3" s="29" t="s">
        <v>7</v>
      </c>
      <c r="F3" s="29" t="s">
        <v>8</v>
      </c>
      <c r="G3" s="29" t="s">
        <v>9</v>
      </c>
      <c r="H3" s="30" t="s">
        <v>10</v>
      </c>
      <c r="I3" s="5"/>
      <c r="J3" s="28"/>
    </row>
    <row r="4" spans="1:10" x14ac:dyDescent="0.2">
      <c r="A4" s="50" t="s">
        <v>21</v>
      </c>
      <c r="B4" s="50"/>
      <c r="C4" s="50"/>
      <c r="D4" s="38">
        <v>33.6</v>
      </c>
      <c r="E4" s="38">
        <v>17.5</v>
      </c>
      <c r="F4" s="38">
        <v>22.5</v>
      </c>
      <c r="G4" s="38">
        <v>9.8999999999999986</v>
      </c>
      <c r="H4" s="33">
        <f>SUM(E4:G4)</f>
        <v>49.9</v>
      </c>
      <c r="I4" s="6"/>
      <c r="J4" s="6"/>
    </row>
    <row r="5" spans="1:10" x14ac:dyDescent="0.2">
      <c r="A5" s="50" t="s">
        <v>22</v>
      </c>
      <c r="B5" s="50"/>
      <c r="C5" s="50"/>
      <c r="D5" s="38">
        <v>33.6</v>
      </c>
      <c r="E5" s="38">
        <v>18.5</v>
      </c>
      <c r="F5" s="38">
        <v>24</v>
      </c>
      <c r="G5" s="38">
        <v>13.799999999999999</v>
      </c>
      <c r="H5" s="33">
        <f t="shared" ref="H5:H11" si="0">SUM(E5:G5)</f>
        <v>56.3</v>
      </c>
      <c r="I5" s="6"/>
      <c r="J5" s="6"/>
    </row>
    <row r="6" spans="1:10" x14ac:dyDescent="0.2">
      <c r="A6" s="50" t="s">
        <v>23</v>
      </c>
      <c r="B6" s="50"/>
      <c r="C6" s="50"/>
      <c r="D6" s="38">
        <v>16.8</v>
      </c>
      <c r="E6" s="38">
        <v>21</v>
      </c>
      <c r="F6" s="38">
        <v>20</v>
      </c>
      <c r="G6" s="38">
        <v>10.5</v>
      </c>
      <c r="H6" s="33">
        <f t="shared" si="0"/>
        <v>51.5</v>
      </c>
      <c r="I6" s="6"/>
      <c r="J6" s="6"/>
    </row>
    <row r="7" spans="1:10" x14ac:dyDescent="0.2">
      <c r="A7" s="50" t="s">
        <v>24</v>
      </c>
      <c r="B7" s="50"/>
      <c r="C7" s="50"/>
      <c r="D7" s="38">
        <v>33.6</v>
      </c>
      <c r="E7" s="38">
        <v>22.5</v>
      </c>
      <c r="F7" s="38">
        <v>17.5</v>
      </c>
      <c r="G7" s="38">
        <v>9</v>
      </c>
      <c r="H7" s="33">
        <f t="shared" si="0"/>
        <v>49</v>
      </c>
      <c r="I7" s="6"/>
      <c r="J7" s="6"/>
    </row>
    <row r="8" spans="1:10" x14ac:dyDescent="0.2">
      <c r="A8" s="50" t="s">
        <v>25</v>
      </c>
      <c r="B8" s="50"/>
      <c r="C8" s="50"/>
      <c r="D8" s="38">
        <v>33.6</v>
      </c>
      <c r="E8" s="38">
        <v>21</v>
      </c>
      <c r="F8" s="38">
        <v>21</v>
      </c>
      <c r="G8" s="38">
        <v>13.5</v>
      </c>
      <c r="H8" s="33">
        <f t="shared" si="0"/>
        <v>55.5</v>
      </c>
      <c r="I8" s="6"/>
      <c r="J8" s="6"/>
    </row>
    <row r="9" spans="1:10" x14ac:dyDescent="0.2">
      <c r="A9" s="50" t="s">
        <v>26</v>
      </c>
      <c r="B9" s="50"/>
      <c r="C9" s="50"/>
      <c r="D9" s="38">
        <v>27.3</v>
      </c>
      <c r="E9" s="38">
        <v>10</v>
      </c>
      <c r="F9" s="38">
        <v>10</v>
      </c>
      <c r="G9" s="38">
        <v>6</v>
      </c>
      <c r="H9" s="33">
        <f t="shared" si="0"/>
        <v>26</v>
      </c>
      <c r="I9" s="6"/>
      <c r="J9" s="6"/>
    </row>
    <row r="10" spans="1:10" x14ac:dyDescent="0.2">
      <c r="A10" s="50" t="s">
        <v>27</v>
      </c>
      <c r="B10" s="50"/>
      <c r="C10" s="50"/>
      <c r="D10" s="38">
        <v>18.900000000000002</v>
      </c>
      <c r="E10" s="38">
        <v>22.5</v>
      </c>
      <c r="F10" s="38">
        <v>14</v>
      </c>
      <c r="G10" s="38">
        <v>6</v>
      </c>
      <c r="H10" s="39">
        <f t="shared" si="0"/>
        <v>42.5</v>
      </c>
      <c r="I10" s="6"/>
      <c r="J10" s="6"/>
    </row>
    <row r="11" spans="1:10" x14ac:dyDescent="0.2">
      <c r="A11" s="50" t="s">
        <v>28</v>
      </c>
      <c r="B11" s="50"/>
      <c r="C11" s="50"/>
      <c r="D11" s="38">
        <v>27.3</v>
      </c>
      <c r="E11" s="38">
        <v>24</v>
      </c>
      <c r="F11" s="38">
        <v>24</v>
      </c>
      <c r="G11" s="38">
        <v>13.799999999999999</v>
      </c>
      <c r="H11" s="39">
        <f t="shared" si="0"/>
        <v>61.8</v>
      </c>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row r="14" spans="1:10" x14ac:dyDescent="0.2">
      <c r="A14" s="6"/>
      <c r="B14" s="6"/>
      <c r="C14" s="6"/>
      <c r="D14" s="6"/>
      <c r="E14" s="6"/>
      <c r="F14" s="6"/>
      <c r="G14" s="6"/>
      <c r="H14" s="6"/>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9">
    <mergeCell ref="A3:C3"/>
    <mergeCell ref="A11:C11"/>
    <mergeCell ref="A4:C4"/>
    <mergeCell ref="A5:C5"/>
    <mergeCell ref="A10:C10"/>
    <mergeCell ref="A6:C6"/>
    <mergeCell ref="A7:C7"/>
    <mergeCell ref="A8:C8"/>
    <mergeCell ref="A9:C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I19" sqref="I19"/>
    </sheetView>
  </sheetViews>
  <sheetFormatPr defaultRowHeight="15" x14ac:dyDescent="0.2"/>
  <cols>
    <col min="1" max="1" width="33" style="12" customWidth="1"/>
    <col min="2" max="2" width="7.7109375" style="12" customWidth="1"/>
    <col min="3" max="3" width="12.5703125" style="12" customWidth="1"/>
    <col min="4" max="8" width="7.7109375" style="12" customWidth="1"/>
    <col min="9" max="10" width="7.5703125" style="12" customWidth="1"/>
    <col min="11" max="13" width="7.7109375" style="12" customWidth="1"/>
    <col min="14" max="16384" width="9.140625" style="12"/>
  </cols>
  <sheetData>
    <row r="1" spans="1:16" ht="15.75" x14ac:dyDescent="0.25">
      <c r="A1" s="9" t="s">
        <v>11</v>
      </c>
      <c r="B1" s="10"/>
      <c r="C1" s="9"/>
      <c r="D1" s="9"/>
      <c r="E1" s="9"/>
      <c r="F1" s="9"/>
      <c r="G1" s="9"/>
      <c r="H1" s="9"/>
      <c r="I1" s="9"/>
      <c r="J1" s="11"/>
      <c r="K1" s="11"/>
    </row>
    <row r="2" spans="1:16" ht="6" customHeight="1" x14ac:dyDescent="0.25">
      <c r="A2" s="9"/>
      <c r="B2" s="10"/>
      <c r="C2" s="9"/>
      <c r="D2" s="9"/>
      <c r="E2" s="9"/>
      <c r="F2" s="9"/>
      <c r="G2" s="9"/>
      <c r="H2" s="9"/>
      <c r="I2" s="9"/>
      <c r="J2" s="11"/>
      <c r="K2" s="11"/>
    </row>
    <row r="3" spans="1:16" ht="15.75" x14ac:dyDescent="0.25">
      <c r="A3" s="54" t="s">
        <v>32</v>
      </c>
      <c r="B3" s="54"/>
      <c r="C3" s="54"/>
      <c r="D3" s="54"/>
      <c r="E3" s="54"/>
      <c r="F3" s="54"/>
      <c r="G3" s="54"/>
      <c r="H3" s="54"/>
      <c r="I3" s="54"/>
      <c r="J3" s="11"/>
      <c r="K3" s="11"/>
    </row>
    <row r="4" spans="1:16" x14ac:dyDescent="0.2">
      <c r="A4" s="10"/>
      <c r="B4" s="10"/>
      <c r="C4" s="10"/>
      <c r="D4" s="10"/>
      <c r="E4" s="10"/>
      <c r="F4" s="10"/>
      <c r="G4" s="10"/>
      <c r="H4" s="13"/>
      <c r="I4" s="13"/>
      <c r="J4" s="14"/>
      <c r="K4" s="14"/>
    </row>
    <row r="5" spans="1:16" ht="15.75" x14ac:dyDescent="0.25">
      <c r="H5" s="52" t="s">
        <v>17</v>
      </c>
      <c r="I5" s="52"/>
      <c r="J5" s="15"/>
      <c r="K5" s="16"/>
      <c r="L5" s="53" t="s">
        <v>18</v>
      </c>
      <c r="M5" s="53"/>
      <c r="N5" s="16"/>
      <c r="O5" s="52" t="s">
        <v>19</v>
      </c>
      <c r="P5" s="52"/>
    </row>
    <row r="6" spans="1:16" s="20" customFormat="1" ht="135" customHeight="1" x14ac:dyDescent="0.2">
      <c r="A6" s="17"/>
      <c r="B6" s="18" t="s">
        <v>2</v>
      </c>
      <c r="C6" s="18" t="s">
        <v>3</v>
      </c>
      <c r="D6" s="18" t="s">
        <v>4</v>
      </c>
      <c r="E6" s="18" t="s">
        <v>20</v>
      </c>
      <c r="F6" s="18" t="s">
        <v>5</v>
      </c>
      <c r="G6" s="19" t="s">
        <v>29</v>
      </c>
      <c r="H6" s="18" t="s">
        <v>12</v>
      </c>
      <c r="I6" s="25" t="s">
        <v>13</v>
      </c>
      <c r="K6" s="19" t="str">
        <f>G6</f>
        <v>Evaluator 6</v>
      </c>
      <c r="L6" s="18" t="s">
        <v>15</v>
      </c>
      <c r="M6" s="25" t="s">
        <v>14</v>
      </c>
      <c r="O6" s="18" t="s">
        <v>1</v>
      </c>
      <c r="P6" s="25" t="s">
        <v>16</v>
      </c>
    </row>
    <row r="7" spans="1:16" ht="16.5" customHeight="1" x14ac:dyDescent="0.2">
      <c r="A7" s="23" t="str">
        <f>'Evaluator 6'!A4:D4</f>
        <v>Dowley</v>
      </c>
      <c r="B7" s="21">
        <f>'Evaluator 1'!H4</f>
        <v>38</v>
      </c>
      <c r="C7" s="21">
        <f>'Evaluator 2'!H4</f>
        <v>50</v>
      </c>
      <c r="D7" s="21">
        <f>'Evaluator 3'!H4</f>
        <v>39</v>
      </c>
      <c r="E7" s="21">
        <f>'Evaluator 4'!H4</f>
        <v>51.5</v>
      </c>
      <c r="F7" s="21">
        <f>'Evaluator 5'!H4</f>
        <v>33</v>
      </c>
      <c r="G7" s="21">
        <f>'Evaluator 6'!H4</f>
        <v>49.9</v>
      </c>
      <c r="H7" s="21">
        <f t="shared" ref="H7:H12" si="0">AVERAGE(B7:G7)</f>
        <v>43.566666666666663</v>
      </c>
      <c r="I7" s="26">
        <f>RANK(H7,$H$7:$H$14,0)</f>
        <v>2</v>
      </c>
      <c r="K7" s="27">
        <f>'Evaluator 6'!D4</f>
        <v>33.6</v>
      </c>
      <c r="L7" s="21">
        <f>AVERAGE(K7:K7)</f>
        <v>33.6</v>
      </c>
      <c r="M7" s="26">
        <f>RANK(L7,$L$7:$L$14,0)</f>
        <v>1</v>
      </c>
      <c r="O7" s="22">
        <f>H7+L7</f>
        <v>77.166666666666657</v>
      </c>
      <c r="P7" s="26">
        <f>RANK(O7,$O$7:$O$14,0)</f>
        <v>2</v>
      </c>
    </row>
    <row r="8" spans="1:16" ht="16.5" customHeight="1" x14ac:dyDescent="0.2">
      <c r="A8" s="23" t="str">
        <f>'Evaluator 6'!A5:D5</f>
        <v>ITS</v>
      </c>
      <c r="B8" s="21">
        <f>'Evaluator 1'!H5</f>
        <v>28</v>
      </c>
      <c r="C8" s="21">
        <f>'Evaluator 2'!H5</f>
        <v>29</v>
      </c>
      <c r="D8" s="21">
        <f>'Evaluator 3'!H5</f>
        <v>42.5</v>
      </c>
      <c r="E8" s="21">
        <f>'Evaluator 4'!H5</f>
        <v>51.2</v>
      </c>
      <c r="F8" s="21">
        <f>'Evaluator 5'!H5</f>
        <v>28</v>
      </c>
      <c r="G8" s="21">
        <f>'Evaluator 6'!H5</f>
        <v>56.3</v>
      </c>
      <c r="H8" s="21">
        <f t="shared" si="0"/>
        <v>39.166666666666664</v>
      </c>
      <c r="I8" s="26">
        <f t="shared" ref="I8:I14" si="1">RANK(H8,$H$7:$H$14,0)</f>
        <v>5</v>
      </c>
      <c r="K8" s="27">
        <f>'Evaluator 6'!D5</f>
        <v>33.6</v>
      </c>
      <c r="L8" s="21">
        <f t="shared" ref="L8:L11" si="2">AVERAGE(K8:K8)</f>
        <v>33.6</v>
      </c>
      <c r="M8" s="26">
        <f>RANK(L8,$L$7:$L$14,0)</f>
        <v>1</v>
      </c>
      <c r="O8" s="22">
        <f t="shared" ref="O8:O12" si="3">H8+L8</f>
        <v>72.766666666666666</v>
      </c>
      <c r="P8" s="26">
        <f t="shared" ref="P8:P13" si="4">RANK(O8,$O$7:$O$14,0)</f>
        <v>4</v>
      </c>
    </row>
    <row r="9" spans="1:16" x14ac:dyDescent="0.2">
      <c r="A9" s="23" t="str">
        <f>'Evaluator 6'!A6:D6</f>
        <v>Johnson Controls Fire Protection</v>
      </c>
      <c r="B9" s="21">
        <f>'Evaluator 1'!H6</f>
        <v>39.5</v>
      </c>
      <c r="C9" s="21">
        <f>'Evaluator 2'!H6</f>
        <v>47</v>
      </c>
      <c r="D9" s="21">
        <f>'Evaluator 3'!H6</f>
        <v>50</v>
      </c>
      <c r="E9" s="21">
        <f>'Evaluator 4'!H6</f>
        <v>45.2</v>
      </c>
      <c r="F9" s="21">
        <f>'Evaluator 5'!H6</f>
        <v>19</v>
      </c>
      <c r="G9" s="21">
        <f>'Evaluator 6'!H6</f>
        <v>51.5</v>
      </c>
      <c r="H9" s="21">
        <f t="shared" si="0"/>
        <v>42.033333333333331</v>
      </c>
      <c r="I9" s="26">
        <f t="shared" si="1"/>
        <v>4</v>
      </c>
      <c r="K9" s="27">
        <f>'Evaluator 6'!D6</f>
        <v>16.8</v>
      </c>
      <c r="L9" s="21">
        <f t="shared" si="2"/>
        <v>16.8</v>
      </c>
      <c r="M9" s="26">
        <f t="shared" ref="M9:M13" si="5">RANK(L9,$L$7:$L$14,0)</f>
        <v>8</v>
      </c>
      <c r="O9" s="22">
        <f t="shared" si="3"/>
        <v>58.833333333333329</v>
      </c>
      <c r="P9" s="26">
        <f t="shared" si="4"/>
        <v>6</v>
      </c>
    </row>
    <row r="10" spans="1:16" x14ac:dyDescent="0.2">
      <c r="A10" s="23" t="str">
        <f>'Evaluator 6'!A7:D7</f>
        <v>NCS</v>
      </c>
      <c r="B10" s="21">
        <f>'Evaluator 1'!H7</f>
        <v>18</v>
      </c>
      <c r="C10" s="21">
        <f>'Evaluator 2'!H7</f>
        <v>30</v>
      </c>
      <c r="D10" s="21">
        <f>'Evaluator 3'!H7</f>
        <v>33</v>
      </c>
      <c r="E10" s="21">
        <f>'Evaluator 4'!H7</f>
        <v>45.2</v>
      </c>
      <c r="F10" s="21">
        <f>'Evaluator 5'!H7</f>
        <v>34</v>
      </c>
      <c r="G10" s="21">
        <f>'Evaluator 6'!H7</f>
        <v>49</v>
      </c>
      <c r="H10" s="21">
        <f t="shared" si="0"/>
        <v>34.866666666666667</v>
      </c>
      <c r="I10" s="26">
        <f t="shared" si="1"/>
        <v>6</v>
      </c>
      <c r="K10" s="27">
        <f>'Evaluator 6'!D7</f>
        <v>33.6</v>
      </c>
      <c r="L10" s="21">
        <f t="shared" si="2"/>
        <v>33.6</v>
      </c>
      <c r="M10" s="26">
        <f t="shared" si="5"/>
        <v>1</v>
      </c>
      <c r="O10" s="22">
        <f t="shared" si="3"/>
        <v>68.466666666666669</v>
      </c>
      <c r="P10" s="26">
        <f t="shared" si="4"/>
        <v>5</v>
      </c>
    </row>
    <row r="11" spans="1:16" x14ac:dyDescent="0.2">
      <c r="A11" s="23" t="str">
        <f>'Evaluator 6'!A8:D8</f>
        <v>Near Future</v>
      </c>
      <c r="B11" s="21">
        <f>'Evaluator 1'!H8</f>
        <v>25.5</v>
      </c>
      <c r="C11" s="21">
        <f>'Evaluator 2'!H8</f>
        <v>49</v>
      </c>
      <c r="D11" s="21">
        <f>'Evaluator 3'!H8</f>
        <v>31</v>
      </c>
      <c r="E11" s="21">
        <f>'Evaluator 4'!H8</f>
        <v>48.3</v>
      </c>
      <c r="F11" s="21">
        <f>'Evaluator 5'!H8</f>
        <v>46</v>
      </c>
      <c r="G11" s="21">
        <f>'Evaluator 6'!H8</f>
        <v>55.5</v>
      </c>
      <c r="H11" s="21">
        <f t="shared" si="0"/>
        <v>42.550000000000004</v>
      </c>
      <c r="I11" s="26">
        <f t="shared" si="1"/>
        <v>3</v>
      </c>
      <c r="K11" s="27">
        <f>'Evaluator 6'!D8</f>
        <v>33.6</v>
      </c>
      <c r="L11" s="21">
        <f t="shared" si="2"/>
        <v>33.6</v>
      </c>
      <c r="M11" s="26">
        <f t="shared" si="5"/>
        <v>1</v>
      </c>
      <c r="O11" s="22">
        <f t="shared" si="3"/>
        <v>76.150000000000006</v>
      </c>
      <c r="P11" s="26">
        <f t="shared" si="4"/>
        <v>3</v>
      </c>
    </row>
    <row r="12" spans="1:16" x14ac:dyDescent="0.2">
      <c r="A12" s="23" t="str">
        <f>'Evaluator 6'!A9:D9</f>
        <v>Skyhawk</v>
      </c>
      <c r="B12" s="21">
        <f>'Evaluator 1'!H9</f>
        <v>13</v>
      </c>
      <c r="C12" s="21">
        <f>'Evaluator 2'!H9</f>
        <v>13</v>
      </c>
      <c r="D12" s="21">
        <f>'Evaluator 3'!H9</f>
        <v>31</v>
      </c>
      <c r="E12" s="21">
        <f>'Evaluator 4'!H9</f>
        <v>43.7</v>
      </c>
      <c r="F12" s="21">
        <f>'Evaluator 5'!H9</f>
        <v>13</v>
      </c>
      <c r="G12" s="21">
        <f>'Evaluator 6'!H9</f>
        <v>26</v>
      </c>
      <c r="H12" s="21">
        <f t="shared" si="0"/>
        <v>23.283333333333331</v>
      </c>
      <c r="I12" s="26">
        <f t="shared" si="1"/>
        <v>8</v>
      </c>
      <c r="K12" s="27">
        <f>'Evaluator 6'!D9</f>
        <v>27.3</v>
      </c>
      <c r="L12" s="21">
        <f>AVERAGE(K12:K12)</f>
        <v>27.3</v>
      </c>
      <c r="M12" s="26">
        <f t="shared" si="5"/>
        <v>5</v>
      </c>
      <c r="O12" s="22">
        <f t="shared" si="3"/>
        <v>50.583333333333329</v>
      </c>
      <c r="P12" s="26">
        <f t="shared" si="4"/>
        <v>8</v>
      </c>
    </row>
    <row r="13" spans="1:16" x14ac:dyDescent="0.2">
      <c r="A13" s="23" t="str">
        <f>'Evaluator 6'!A10:D10</f>
        <v>Touchnet</v>
      </c>
      <c r="B13" s="21">
        <f>'Evaluator 1'!H10</f>
        <v>30.5</v>
      </c>
      <c r="C13" s="21">
        <f>'Evaluator 2'!H10</f>
        <v>23</v>
      </c>
      <c r="D13" s="21">
        <f>'Evaluator 3'!H10</f>
        <v>39</v>
      </c>
      <c r="E13" s="21">
        <f>'Evaluator 4'!H10</f>
        <v>43.5</v>
      </c>
      <c r="F13" s="21">
        <f>'Evaluator 5'!H10</f>
        <v>18</v>
      </c>
      <c r="G13" s="21">
        <f>'Evaluator 6'!H10</f>
        <v>42.5</v>
      </c>
      <c r="H13" s="21">
        <f t="shared" ref="H13" si="6">AVERAGE(B13:G13)</f>
        <v>32.75</v>
      </c>
      <c r="I13" s="26">
        <f t="shared" si="1"/>
        <v>7</v>
      </c>
      <c r="K13" s="27">
        <f>'Evaluator 6'!D10</f>
        <v>18.900000000000002</v>
      </c>
      <c r="L13" s="21">
        <f t="shared" ref="L13:L14" si="7">AVERAGE(K13:K13)</f>
        <v>18.900000000000002</v>
      </c>
      <c r="M13" s="26">
        <f t="shared" si="5"/>
        <v>7</v>
      </c>
      <c r="O13" s="22">
        <f t="shared" ref="O13:O14" si="8">H13+L13</f>
        <v>51.650000000000006</v>
      </c>
      <c r="P13" s="26">
        <f t="shared" si="4"/>
        <v>7</v>
      </c>
    </row>
    <row r="14" spans="1:16" ht="15.75" x14ac:dyDescent="0.25">
      <c r="A14" s="23" t="str">
        <f>'Evaluator 6'!A11:D11</f>
        <v>Westco Ventures</v>
      </c>
      <c r="B14" s="21">
        <f>'Evaluator 1'!H11</f>
        <v>38</v>
      </c>
      <c r="C14" s="21">
        <f>'Evaluator 2'!H11</f>
        <v>62.5</v>
      </c>
      <c r="D14" s="21">
        <f>'Evaluator 3'!H11</f>
        <v>47</v>
      </c>
      <c r="E14" s="21">
        <f>'Evaluator 4'!H11</f>
        <v>52</v>
      </c>
      <c r="F14" s="21">
        <f>'Evaluator 5'!H11</f>
        <v>47</v>
      </c>
      <c r="G14" s="21">
        <f>'Evaluator 6'!H11</f>
        <v>61.8</v>
      </c>
      <c r="H14" s="21">
        <f>AVERAGE(B14:G14)</f>
        <v>51.383333333333333</v>
      </c>
      <c r="I14" s="26">
        <f t="shared" si="1"/>
        <v>1</v>
      </c>
      <c r="K14" s="27">
        <f>'Evaluator 6'!D11</f>
        <v>27.3</v>
      </c>
      <c r="L14" s="21">
        <f t="shared" si="7"/>
        <v>27.3</v>
      </c>
      <c r="M14" s="26">
        <f>RANK(L14,$L$7:$L$14,0)</f>
        <v>5</v>
      </c>
      <c r="O14" s="22">
        <f t="shared" si="8"/>
        <v>78.683333333333337</v>
      </c>
      <c r="P14" s="42">
        <f>RANK(O14,$O$7:$O$14,0)</f>
        <v>1</v>
      </c>
    </row>
    <row r="20" spans="1:3" x14ac:dyDescent="0.2">
      <c r="A20" s="12" t="s">
        <v>30</v>
      </c>
      <c r="C20" s="47">
        <v>43605</v>
      </c>
    </row>
    <row r="21" spans="1:3" x14ac:dyDescent="0.2">
      <c r="A21" s="12" t="s">
        <v>31</v>
      </c>
      <c r="C21" s="47">
        <v>43605</v>
      </c>
    </row>
    <row r="25" spans="1:3" x14ac:dyDescent="0.2">
      <c r="A25" s="24"/>
    </row>
    <row r="26" spans="1:3" x14ac:dyDescent="0.2">
      <c r="A26" s="24"/>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abSelected="1" workbookViewId="0">
      <selection activeCell="T16" sqref="T16"/>
    </sheetView>
  </sheetViews>
  <sheetFormatPr defaultRowHeight="12.75" x14ac:dyDescent="0.2"/>
  <cols>
    <col min="1" max="1" width="28" style="56" customWidth="1"/>
    <col min="2" max="2" width="6.28515625" style="56" customWidth="1"/>
    <col min="3" max="3" width="10.5703125" style="56" bestFit="1" customWidth="1"/>
    <col min="4" max="4" width="9.140625" style="56" customWidth="1"/>
    <col min="5" max="5" width="6.5703125" style="56" customWidth="1"/>
    <col min="6" max="6" width="10.5703125" style="56" bestFit="1" customWidth="1"/>
    <col min="7" max="7" width="12.85546875" style="56" customWidth="1"/>
    <col min="8" max="8" width="6" style="56" bestFit="1" customWidth="1"/>
    <col min="9" max="9" width="10.5703125" style="56" bestFit="1" customWidth="1"/>
    <col min="10" max="10" width="14.140625" style="56" customWidth="1"/>
    <col min="11" max="11" width="6.7109375" style="56" customWidth="1"/>
    <col min="12" max="12" width="10.5703125" style="56" bestFit="1" customWidth="1"/>
    <col min="13" max="13" width="12" style="56" customWidth="1"/>
    <col min="14" max="14" width="6.85546875" style="56" customWidth="1"/>
    <col min="15" max="16" width="9.140625" style="56" customWidth="1"/>
    <col min="17" max="17" width="7.140625" style="56" customWidth="1"/>
    <col min="18" max="18" width="6.140625" style="56" customWidth="1"/>
    <col min="19" max="19" width="9.140625" style="56"/>
    <col min="20" max="20" width="17.5703125" style="56" bestFit="1" customWidth="1"/>
    <col min="21" max="16384" width="9.140625" style="56"/>
  </cols>
  <sheetData>
    <row r="1" spans="1:14" ht="15.75" x14ac:dyDescent="0.25">
      <c r="A1" s="55" t="s">
        <v>33</v>
      </c>
      <c r="B1" s="55"/>
      <c r="C1" s="55"/>
      <c r="D1" s="55"/>
      <c r="E1" s="55"/>
      <c r="F1" s="55"/>
      <c r="G1" s="55"/>
      <c r="H1" s="55"/>
      <c r="I1" s="55"/>
      <c r="J1" s="55"/>
    </row>
    <row r="2" spans="1:14" ht="18.75" customHeight="1" x14ac:dyDescent="0.25">
      <c r="A2" s="57" t="s">
        <v>32</v>
      </c>
      <c r="B2" s="58"/>
      <c r="C2" s="58"/>
      <c r="D2" s="58"/>
      <c r="E2" s="58"/>
      <c r="F2" s="58"/>
      <c r="G2" s="58"/>
      <c r="H2" s="58"/>
      <c r="I2" s="58"/>
      <c r="J2" s="58"/>
    </row>
    <row r="3" spans="1:14" ht="15" customHeight="1" x14ac:dyDescent="0.2">
      <c r="A3" s="59" t="s">
        <v>34</v>
      </c>
      <c r="B3" s="60"/>
      <c r="C3" s="60"/>
      <c r="D3" s="60"/>
    </row>
    <row r="4" spans="1:14" ht="15" customHeight="1" x14ac:dyDescent="0.2">
      <c r="A4" s="59" t="s">
        <v>35</v>
      </c>
      <c r="B4" s="61" t="s">
        <v>36</v>
      </c>
      <c r="C4" s="61"/>
      <c r="D4" s="61"/>
      <c r="E4" s="59"/>
    </row>
    <row r="5" spans="1:14" ht="15" customHeight="1" x14ac:dyDescent="0.2">
      <c r="D5" s="62"/>
      <c r="E5" s="59"/>
    </row>
    <row r="6" spans="1:14" ht="15" customHeight="1" x14ac:dyDescent="0.2"/>
    <row r="7" spans="1:14" ht="15" customHeight="1" x14ac:dyDescent="0.2"/>
    <row r="9" spans="1:14" ht="11.25" customHeight="1" x14ac:dyDescent="0.2"/>
    <row r="10" spans="1:14" ht="11.25" customHeight="1" x14ac:dyDescent="0.2"/>
    <row r="11" spans="1:14" ht="11.25" customHeight="1" x14ac:dyDescent="0.2"/>
    <row r="12" spans="1:14" ht="11.25" customHeight="1" x14ac:dyDescent="0.2"/>
    <row r="13" spans="1:14" ht="11.25" customHeight="1" thickBot="1" x14ac:dyDescent="0.25"/>
    <row r="14" spans="1:14" s="63" customFormat="1" ht="13.5" thickBot="1" x14ac:dyDescent="0.25">
      <c r="B14" s="64" t="s">
        <v>37</v>
      </c>
      <c r="C14" s="65"/>
      <c r="D14" s="66"/>
      <c r="E14" s="64" t="s">
        <v>38</v>
      </c>
      <c r="F14" s="65"/>
      <c r="G14" s="66"/>
      <c r="H14" s="64" t="s">
        <v>39</v>
      </c>
      <c r="I14" s="65"/>
      <c r="J14" s="66"/>
      <c r="K14" s="64" t="s">
        <v>40</v>
      </c>
      <c r="L14" s="65"/>
      <c r="M14" s="66"/>
    </row>
    <row r="15" spans="1:14" s="63" customFormat="1" ht="168" customHeight="1" thickBot="1" x14ac:dyDescent="0.25">
      <c r="B15" s="67" t="s">
        <v>47</v>
      </c>
      <c r="C15" s="68"/>
      <c r="D15" s="69"/>
      <c r="E15" s="70" t="s">
        <v>41</v>
      </c>
      <c r="F15" s="71"/>
      <c r="G15" s="72"/>
      <c r="H15" s="67" t="s">
        <v>42</v>
      </c>
      <c r="I15" s="68"/>
      <c r="J15" s="69"/>
      <c r="K15" s="70" t="s">
        <v>43</v>
      </c>
      <c r="L15" s="71"/>
      <c r="M15" s="72"/>
    </row>
    <row r="16" spans="1:14" s="78" customFormat="1" ht="23.25" thickBot="1" x14ac:dyDescent="0.25">
      <c r="A16" s="73"/>
      <c r="B16" s="74" t="s">
        <v>44</v>
      </c>
      <c r="C16" s="75"/>
      <c r="D16" s="76"/>
      <c r="E16" s="74" t="s">
        <v>44</v>
      </c>
      <c r="F16" s="75"/>
      <c r="G16" s="76"/>
      <c r="H16" s="74" t="s">
        <v>44</v>
      </c>
      <c r="I16" s="75"/>
      <c r="J16" s="76"/>
      <c r="K16" s="74" t="s">
        <v>44</v>
      </c>
      <c r="L16" s="75"/>
      <c r="M16" s="76"/>
      <c r="N16" s="77" t="s">
        <v>10</v>
      </c>
    </row>
    <row r="17" spans="1:17" ht="15" customHeight="1" x14ac:dyDescent="0.2">
      <c r="A17" s="45" t="s">
        <v>21</v>
      </c>
      <c r="B17" s="79"/>
      <c r="C17" s="80">
        <v>5</v>
      </c>
      <c r="D17" s="81">
        <f>B17*$C$17</f>
        <v>0</v>
      </c>
      <c r="E17" s="79"/>
      <c r="F17" s="80">
        <v>5</v>
      </c>
      <c r="G17" s="81">
        <f>E17*$F$17</f>
        <v>0</v>
      </c>
      <c r="H17" s="79"/>
      <c r="I17" s="80">
        <v>3</v>
      </c>
      <c r="J17" s="81">
        <f>H17*$I$17</f>
        <v>0</v>
      </c>
      <c r="K17" s="79"/>
      <c r="L17" s="80">
        <v>7</v>
      </c>
      <c r="M17" s="81">
        <f>K17*$L$17</f>
        <v>0</v>
      </c>
      <c r="N17" s="82">
        <f>D17+G17+J17+M17</f>
        <v>0</v>
      </c>
    </row>
    <row r="18" spans="1:17" ht="15" customHeight="1" x14ac:dyDescent="0.2">
      <c r="A18" s="45" t="s">
        <v>22</v>
      </c>
      <c r="B18" s="79"/>
      <c r="C18" s="80"/>
      <c r="D18" s="81">
        <f t="shared" ref="D18:D24" si="0">B18*$C$17</f>
        <v>0</v>
      </c>
      <c r="E18" s="79"/>
      <c r="F18" s="80"/>
      <c r="G18" s="81">
        <f t="shared" ref="G18:G24" si="1">E18*$F$17</f>
        <v>0</v>
      </c>
      <c r="H18" s="79"/>
      <c r="I18" s="80"/>
      <c r="J18" s="81">
        <f t="shared" ref="J18:J24" si="2">H18*$I$17</f>
        <v>0</v>
      </c>
      <c r="K18" s="79"/>
      <c r="L18" s="80"/>
      <c r="M18" s="81">
        <f t="shared" ref="M18:M23" si="3">K18*$L$17</f>
        <v>0</v>
      </c>
      <c r="N18" s="82">
        <f t="shared" ref="N18:N24" si="4">D18+G18+J18+M18</f>
        <v>0</v>
      </c>
    </row>
    <row r="19" spans="1:17" ht="15" customHeight="1" x14ac:dyDescent="0.2">
      <c r="A19" s="45" t="s">
        <v>23</v>
      </c>
      <c r="B19" s="79"/>
      <c r="C19" s="80"/>
      <c r="D19" s="81">
        <f t="shared" si="0"/>
        <v>0</v>
      </c>
      <c r="E19" s="79"/>
      <c r="F19" s="80"/>
      <c r="G19" s="81">
        <f t="shared" si="1"/>
        <v>0</v>
      </c>
      <c r="H19" s="79"/>
      <c r="I19" s="80"/>
      <c r="J19" s="81">
        <f t="shared" si="2"/>
        <v>0</v>
      </c>
      <c r="K19" s="79"/>
      <c r="L19" s="80"/>
      <c r="M19" s="81">
        <f t="shared" si="3"/>
        <v>0</v>
      </c>
      <c r="N19" s="82">
        <f t="shared" si="4"/>
        <v>0</v>
      </c>
    </row>
    <row r="20" spans="1:17" ht="15" customHeight="1" x14ac:dyDescent="0.2">
      <c r="A20" s="45" t="s">
        <v>24</v>
      </c>
      <c r="B20" s="79"/>
      <c r="C20" s="80"/>
      <c r="D20" s="81">
        <f t="shared" si="0"/>
        <v>0</v>
      </c>
      <c r="E20" s="79"/>
      <c r="F20" s="80"/>
      <c r="G20" s="81">
        <f t="shared" si="1"/>
        <v>0</v>
      </c>
      <c r="H20" s="79"/>
      <c r="I20" s="80"/>
      <c r="J20" s="81">
        <f t="shared" si="2"/>
        <v>0</v>
      </c>
      <c r="K20" s="79"/>
      <c r="L20" s="80"/>
      <c r="M20" s="81">
        <f t="shared" si="3"/>
        <v>0</v>
      </c>
      <c r="N20" s="82">
        <f t="shared" si="4"/>
        <v>0</v>
      </c>
    </row>
    <row r="21" spans="1:17" ht="15" customHeight="1" x14ac:dyDescent="0.2">
      <c r="A21" s="45" t="s">
        <v>25</v>
      </c>
      <c r="B21" s="79"/>
      <c r="C21" s="80"/>
      <c r="D21" s="81">
        <f t="shared" si="0"/>
        <v>0</v>
      </c>
      <c r="E21" s="79"/>
      <c r="F21" s="80"/>
      <c r="G21" s="81">
        <f t="shared" si="1"/>
        <v>0</v>
      </c>
      <c r="H21" s="79"/>
      <c r="I21" s="80"/>
      <c r="J21" s="81">
        <f t="shared" si="2"/>
        <v>0</v>
      </c>
      <c r="K21" s="79"/>
      <c r="L21" s="80"/>
      <c r="M21" s="81">
        <f t="shared" si="3"/>
        <v>0</v>
      </c>
      <c r="N21" s="82">
        <f t="shared" si="4"/>
        <v>0</v>
      </c>
    </row>
    <row r="22" spans="1:17" ht="15" customHeight="1" x14ac:dyDescent="0.2">
      <c r="A22" s="45" t="s">
        <v>26</v>
      </c>
      <c r="B22" s="79"/>
      <c r="C22" s="80"/>
      <c r="D22" s="81">
        <f t="shared" si="0"/>
        <v>0</v>
      </c>
      <c r="E22" s="79"/>
      <c r="F22" s="80"/>
      <c r="G22" s="81">
        <f t="shared" si="1"/>
        <v>0</v>
      </c>
      <c r="H22" s="79"/>
      <c r="I22" s="80"/>
      <c r="J22" s="81">
        <f t="shared" si="2"/>
        <v>0</v>
      </c>
      <c r="K22" s="79"/>
      <c r="L22" s="80"/>
      <c r="M22" s="81">
        <f t="shared" si="3"/>
        <v>0</v>
      </c>
      <c r="N22" s="82">
        <f t="shared" si="4"/>
        <v>0</v>
      </c>
    </row>
    <row r="23" spans="1:17" ht="15" customHeight="1" x14ac:dyDescent="0.2">
      <c r="A23" s="45" t="s">
        <v>27</v>
      </c>
      <c r="B23" s="79"/>
      <c r="C23" s="80"/>
      <c r="D23" s="81">
        <f t="shared" si="0"/>
        <v>0</v>
      </c>
      <c r="E23" s="79"/>
      <c r="F23" s="80"/>
      <c r="G23" s="81">
        <f t="shared" si="1"/>
        <v>0</v>
      </c>
      <c r="H23" s="79"/>
      <c r="I23" s="80"/>
      <c r="J23" s="81">
        <f t="shared" si="2"/>
        <v>0</v>
      </c>
      <c r="K23" s="79"/>
      <c r="L23" s="80"/>
      <c r="M23" s="81">
        <f t="shared" si="3"/>
        <v>0</v>
      </c>
      <c r="N23" s="82">
        <f t="shared" si="4"/>
        <v>0</v>
      </c>
    </row>
    <row r="24" spans="1:17" ht="15" customHeight="1" x14ac:dyDescent="0.2">
      <c r="A24" s="45" t="s">
        <v>28</v>
      </c>
      <c r="B24" s="79"/>
      <c r="C24" s="80"/>
      <c r="D24" s="81">
        <f t="shared" si="0"/>
        <v>0</v>
      </c>
      <c r="E24" s="79"/>
      <c r="F24" s="80"/>
      <c r="G24" s="81">
        <f t="shared" si="1"/>
        <v>0</v>
      </c>
      <c r="H24" s="79"/>
      <c r="I24" s="80"/>
      <c r="J24" s="81">
        <f t="shared" si="2"/>
        <v>0</v>
      </c>
      <c r="K24" s="79"/>
      <c r="L24" s="80"/>
      <c r="M24" s="81">
        <f>K24*$L$17</f>
        <v>0</v>
      </c>
      <c r="N24" s="82">
        <f t="shared" si="4"/>
        <v>0</v>
      </c>
    </row>
    <row r="25" spans="1:17" s="83" customFormat="1" ht="7.5" customHeight="1" x14ac:dyDescent="0.2">
      <c r="B25" s="84"/>
      <c r="C25" s="84"/>
      <c r="D25" s="84"/>
      <c r="E25" s="84"/>
      <c r="F25" s="84"/>
      <c r="G25" s="84"/>
      <c r="H25" s="84"/>
      <c r="I25" s="84"/>
      <c r="J25" s="84"/>
      <c r="K25" s="84"/>
      <c r="L25" s="84"/>
      <c r="M25" s="84"/>
      <c r="N25" s="84"/>
      <c r="O25" s="84"/>
      <c r="P25" s="84"/>
      <c r="Q25" s="84"/>
    </row>
    <row r="26" spans="1:17" s="85" customFormat="1" ht="6.75" customHeight="1" x14ac:dyDescent="0.2"/>
    <row r="28" spans="1:17" x14ac:dyDescent="0.2">
      <c r="A28" s="86" t="s">
        <v>45</v>
      </c>
      <c r="G28" s="87"/>
      <c r="H28" s="87"/>
      <c r="M28" s="59"/>
    </row>
    <row r="29" spans="1:17" x14ac:dyDescent="0.2">
      <c r="G29" s="87"/>
      <c r="H29" s="87"/>
      <c r="I29" s="87"/>
      <c r="J29" s="87"/>
      <c r="M29" s="88"/>
      <c r="N29" s="88"/>
      <c r="O29" s="88"/>
      <c r="P29" s="88"/>
    </row>
    <row r="30" spans="1:17" x14ac:dyDescent="0.2">
      <c r="G30" s="87"/>
      <c r="H30" s="87"/>
      <c r="I30" s="87"/>
      <c r="J30" s="87"/>
      <c r="M30" s="88"/>
      <c r="N30" s="88"/>
      <c r="O30" s="88"/>
      <c r="P30" s="88"/>
    </row>
    <row r="31" spans="1:17" x14ac:dyDescent="0.2">
      <c r="G31" s="87"/>
      <c r="H31" s="87"/>
      <c r="I31" s="87"/>
      <c r="J31" s="87"/>
      <c r="M31" s="88"/>
      <c r="N31" s="88"/>
      <c r="O31" s="88"/>
      <c r="P31" s="89"/>
    </row>
    <row r="32" spans="1:17" x14ac:dyDescent="0.2">
      <c r="G32" s="87"/>
      <c r="H32" s="87"/>
      <c r="I32" s="87"/>
      <c r="J32" s="87"/>
      <c r="M32" s="88"/>
      <c r="N32" s="88"/>
      <c r="O32" s="88"/>
      <c r="P32" s="88"/>
    </row>
    <row r="33" spans="2:17" ht="15" x14ac:dyDescent="0.2">
      <c r="G33" s="87"/>
      <c r="H33" s="87"/>
      <c r="I33" s="87"/>
      <c r="J33" s="87"/>
      <c r="L33" s="90"/>
      <c r="M33" s="89"/>
      <c r="N33" s="88"/>
      <c r="O33" s="88"/>
      <c r="P33" s="89"/>
      <c r="Q33" s="91"/>
    </row>
    <row r="34" spans="2:17" ht="15" x14ac:dyDescent="0.25">
      <c r="G34" s="87"/>
      <c r="H34" s="87"/>
      <c r="I34" s="87"/>
      <c r="J34" s="87"/>
      <c r="L34" s="90"/>
      <c r="Q34" s="92"/>
    </row>
    <row r="35" spans="2:17" ht="15" x14ac:dyDescent="0.25">
      <c r="G35" s="87"/>
      <c r="H35" s="87"/>
      <c r="I35" s="87"/>
      <c r="J35" s="87"/>
      <c r="L35" s="90"/>
      <c r="Q35" s="92"/>
    </row>
    <row r="36" spans="2:17" ht="15" x14ac:dyDescent="0.25">
      <c r="B36" s="87"/>
      <c r="C36" s="87"/>
      <c r="D36" s="87"/>
      <c r="E36" s="87"/>
      <c r="F36" s="87"/>
      <c r="G36" s="87"/>
      <c r="H36" s="87"/>
      <c r="I36" s="87"/>
      <c r="J36" s="87"/>
      <c r="L36" s="90"/>
      <c r="Q36" s="92"/>
    </row>
    <row r="37" spans="2:17" ht="15" x14ac:dyDescent="0.25">
      <c r="H37" s="87"/>
      <c r="I37" s="87"/>
      <c r="J37" s="87"/>
      <c r="L37" s="90"/>
      <c r="Q37" s="92"/>
    </row>
    <row r="38" spans="2:17" x14ac:dyDescent="0.2">
      <c r="I38" s="87"/>
      <c r="J38" s="87"/>
      <c r="K38" s="87"/>
      <c r="L38" s="87"/>
      <c r="M38" s="87"/>
      <c r="N38" s="87"/>
      <c r="O38" s="87"/>
      <c r="P38" s="87"/>
    </row>
    <row r="39" spans="2:17" x14ac:dyDescent="0.2">
      <c r="I39" s="87"/>
      <c r="J39" s="87"/>
      <c r="K39" s="87"/>
      <c r="L39" s="87"/>
      <c r="M39" s="87"/>
      <c r="N39" s="87"/>
      <c r="O39" s="87"/>
      <c r="P39" s="87"/>
    </row>
    <row r="40" spans="2:17" x14ac:dyDescent="0.2">
      <c r="L40" s="87"/>
      <c r="M40" s="87"/>
      <c r="N40" s="87"/>
      <c r="O40" s="87"/>
      <c r="P40" s="87"/>
    </row>
    <row r="41" spans="2:17" x14ac:dyDescent="0.2">
      <c r="L41" s="87"/>
      <c r="M41" s="87"/>
      <c r="N41" s="87"/>
      <c r="O41" s="87"/>
      <c r="P41" s="87"/>
    </row>
    <row r="42" spans="2:17" x14ac:dyDescent="0.2">
      <c r="L42" s="87"/>
      <c r="M42" s="87"/>
      <c r="N42" s="87"/>
      <c r="O42" s="87"/>
      <c r="P42" s="87"/>
    </row>
    <row r="43" spans="2:17" x14ac:dyDescent="0.2">
      <c r="L43" s="87"/>
      <c r="M43" s="87"/>
      <c r="N43" s="87"/>
      <c r="O43" s="87"/>
      <c r="P43" s="87"/>
    </row>
    <row r="56" spans="1:1" x14ac:dyDescent="0.2">
      <c r="A56" s="93" t="s">
        <v>46</v>
      </c>
    </row>
  </sheetData>
  <mergeCells count="15">
    <mergeCell ref="K14:M14"/>
    <mergeCell ref="B15:D15"/>
    <mergeCell ref="E15:G15"/>
    <mergeCell ref="H15:J15"/>
    <mergeCell ref="K15:M15"/>
    <mergeCell ref="C17:C24"/>
    <mergeCell ref="F17:F24"/>
    <mergeCell ref="I17:I24"/>
    <mergeCell ref="L17:L24"/>
    <mergeCell ref="A1:J1"/>
    <mergeCell ref="B3:D3"/>
    <mergeCell ref="B4:D4"/>
    <mergeCell ref="B14:D14"/>
    <mergeCell ref="E14:G14"/>
    <mergeCell ref="H14:J14"/>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Cisneros, Maria I</dc:creator>
  <cp:lastModifiedBy>Bonilla, Hector M</cp:lastModifiedBy>
  <cp:lastPrinted>2013-06-21T21:40:12Z</cp:lastPrinted>
  <dcterms:created xsi:type="dcterms:W3CDTF">2013-06-21T21:38:22Z</dcterms:created>
  <dcterms:modified xsi:type="dcterms:W3CDTF">2019-07-08T17:20:31Z</dcterms:modified>
</cp:coreProperties>
</file>