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5\"/>
    </mc:Choice>
  </mc:AlternateContent>
  <xr:revisionPtr revIDLastSave="0" documentId="13_ncr:1_{28C4363C-921F-4AE1-91E4-9AF848E56A92}" xr6:coauthVersionLast="36" xr6:coauthVersionMax="36" xr10:uidLastSave="{00000000-0000-0000-0000-000000000000}"/>
  <bookViews>
    <workbookView xWindow="0" yWindow="0" windowWidth="28800" windowHeight="14025" activeTab="5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4" r:id="rId5"/>
    <sheet name="Summary" sheetId="1" r:id="rId6"/>
  </sheets>
  <calcPr calcId="191029"/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7" i="1"/>
  <c r="H4" i="4"/>
  <c r="H5" i="4"/>
  <c r="H6" i="4"/>
  <c r="H7" i="4"/>
  <c r="H8" i="4"/>
  <c r="H9" i="4"/>
  <c r="H10" i="4"/>
  <c r="H11" i="4"/>
  <c r="H12" i="4"/>
  <c r="E9" i="1" l="1"/>
  <c r="E14" i="1"/>
  <c r="D9" i="1"/>
  <c r="C8" i="1"/>
  <c r="C11" i="1"/>
  <c r="C12" i="1"/>
  <c r="B9" i="1"/>
  <c r="B10" i="1"/>
  <c r="B13" i="1"/>
  <c r="A14" i="1"/>
  <c r="F14" i="1"/>
  <c r="J14" i="1"/>
  <c r="K14" i="1"/>
  <c r="A15" i="1"/>
  <c r="F15" i="1"/>
  <c r="J15" i="1"/>
  <c r="K15" i="1"/>
  <c r="H12" i="2"/>
  <c r="B15" i="1" s="1"/>
  <c r="H11" i="2"/>
  <c r="B14" i="1" s="1"/>
  <c r="H10" i="2"/>
  <c r="H9" i="2"/>
  <c r="B12" i="1" s="1"/>
  <c r="H8" i="2"/>
  <c r="B11" i="1" s="1"/>
  <c r="H7" i="2"/>
  <c r="H6" i="2"/>
  <c r="H5" i="2"/>
  <c r="B8" i="1" s="1"/>
  <c r="H4" i="2"/>
  <c r="B7" i="1" s="1"/>
  <c r="H12" i="3"/>
  <c r="C15" i="1" s="1"/>
  <c r="H11" i="3"/>
  <c r="C14" i="1" s="1"/>
  <c r="H10" i="3"/>
  <c r="C13" i="1" s="1"/>
  <c r="H9" i="3"/>
  <c r="H8" i="3"/>
  <c r="H7" i="3"/>
  <c r="C10" i="1" s="1"/>
  <c r="H6" i="3"/>
  <c r="C9" i="1" s="1"/>
  <c r="H5" i="3"/>
  <c r="H4" i="3"/>
  <c r="C7" i="1" s="1"/>
  <c r="H12" i="5"/>
  <c r="D15" i="1" s="1"/>
  <c r="H11" i="5"/>
  <c r="D14" i="1" s="1"/>
  <c r="H10" i="5"/>
  <c r="D13" i="1" s="1"/>
  <c r="H9" i="5"/>
  <c r="D12" i="1" s="1"/>
  <c r="H8" i="5"/>
  <c r="D11" i="1" s="1"/>
  <c r="H7" i="5"/>
  <c r="D10" i="1" s="1"/>
  <c r="H6" i="5"/>
  <c r="H5" i="5"/>
  <c r="D8" i="1" s="1"/>
  <c r="H4" i="5"/>
  <c r="D7" i="1" s="1"/>
  <c r="H12" i="9"/>
  <c r="E15" i="1" s="1"/>
  <c r="H11" i="9"/>
  <c r="H10" i="9"/>
  <c r="E13" i="1" s="1"/>
  <c r="H9" i="9"/>
  <c r="E12" i="1" s="1"/>
  <c r="H8" i="9"/>
  <c r="E11" i="1" s="1"/>
  <c r="H7" i="9"/>
  <c r="E10" i="1" s="1"/>
  <c r="H6" i="9"/>
  <c r="H5" i="9"/>
  <c r="E8" i="1" s="1"/>
  <c r="H4" i="9"/>
  <c r="E7" i="1" s="1"/>
  <c r="G14" i="1" l="1"/>
  <c r="N14" i="1" s="1"/>
  <c r="G15" i="1"/>
  <c r="N15" i="1" s="1"/>
  <c r="F8" i="1" l="1"/>
  <c r="F9" i="1"/>
  <c r="F10" i="1"/>
  <c r="F11" i="1"/>
  <c r="F12" i="1"/>
  <c r="F13" i="1"/>
  <c r="F7" i="1"/>
  <c r="J7" i="1"/>
  <c r="K7" i="1" s="1"/>
  <c r="J9" i="1"/>
  <c r="K9" i="1" s="1"/>
  <c r="J8" i="1"/>
  <c r="K8" i="1" s="1"/>
  <c r="J10" i="1"/>
  <c r="K10" i="1" s="1"/>
  <c r="J11" i="1"/>
  <c r="K11" i="1" s="1"/>
  <c r="J12" i="1"/>
  <c r="K12" i="1" s="1"/>
  <c r="L12" i="1" s="1"/>
  <c r="J13" i="1"/>
  <c r="K13" i="1" s="1"/>
  <c r="L13" i="1" s="1"/>
  <c r="J6" i="1"/>
  <c r="A10" i="1"/>
  <c r="A11" i="1"/>
  <c r="A12" i="1"/>
  <c r="A13" i="1"/>
  <c r="L11" i="1" l="1"/>
  <c r="L10" i="1"/>
  <c r="L8" i="1"/>
  <c r="L7" i="1"/>
  <c r="L14" i="1"/>
  <c r="L15" i="1"/>
  <c r="L9" i="1"/>
  <c r="G10" i="1"/>
  <c r="N10" i="1" s="1"/>
  <c r="G11" i="1"/>
  <c r="N11" i="1" s="1"/>
  <c r="G12" i="1"/>
  <c r="N12" i="1" s="1"/>
  <c r="G13" i="1"/>
  <c r="N13" i="1" s="1"/>
  <c r="A8" i="1" l="1"/>
  <c r="A9" i="1"/>
  <c r="A7" i="1"/>
  <c r="G7" i="1" l="1"/>
  <c r="G9" i="1"/>
  <c r="G8" i="1"/>
  <c r="N8" i="1" s="1"/>
  <c r="N9" i="1" l="1"/>
  <c r="H9" i="1"/>
  <c r="H10" i="1"/>
  <c r="H15" i="1"/>
  <c r="H7" i="1"/>
  <c r="H11" i="1"/>
  <c r="H12" i="1"/>
  <c r="H8" i="1"/>
  <c r="H13" i="1"/>
  <c r="H14" i="1"/>
  <c r="N7" i="1"/>
</calcChain>
</file>

<file path=xl/sharedStrings.xml><?xml version="1.0" encoding="utf-8"?>
<sst xmlns="http://schemas.openxmlformats.org/spreadsheetml/2006/main" count="87" uniqueCount="27">
  <si>
    <t xml:space="preserve">RESPONDENT SUMMARY </t>
  </si>
  <si>
    <t>Total Score</t>
  </si>
  <si>
    <t>Criteria 1</t>
  </si>
  <si>
    <t>Criteria 2</t>
  </si>
  <si>
    <t>Criteria 3</t>
  </si>
  <si>
    <t>Criteria 4</t>
  </si>
  <si>
    <t>EVALUATION SUMMARY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</si>
  <si>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</si>
  <si>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</si>
  <si>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</si>
  <si>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</si>
  <si>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</si>
  <si>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</si>
  <si>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</si>
  <si>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RFP730-25001 UHV Custodial Services</t>
  </si>
  <si>
    <t>ABM</t>
  </si>
  <si>
    <t>AHI</t>
  </si>
  <si>
    <t>HCSG Campus Services</t>
  </si>
  <si>
    <t>IQS Inc</t>
  </si>
  <si>
    <t>MetroClean</t>
  </si>
  <si>
    <t>Pritchard</t>
  </si>
  <si>
    <t>Star Building</t>
  </si>
  <si>
    <t>UCBM</t>
  </si>
  <si>
    <t>HES</t>
  </si>
  <si>
    <t>Total (Technical Only)</t>
  </si>
  <si>
    <t>updated 12.11.2024</t>
  </si>
  <si>
    <t>** ACE Global, Ambassador, Direct Solutions, FL Cleaning, McLemore submitted non-compliant HSP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</si>
</sst>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</borders>
  <cellStyleXfs count="102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3" fillId="0" borderId="0"/>
    <xf numFmtId="0" fontId="1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13" fillId="0" borderId="0" xfId="0" applyFont="1"/>
    <xf numFmtId="0" fontId="0" fillId="0" borderId="0" xfId="0"/>
    <xf numFmtId="0" fontId="11" fillId="0" borderId="0" xfId="0" applyFont="1" applyBorder="1" applyAlignment="1">
      <alignment horizontal="left"/>
    </xf>
    <xf numFmtId="0" fontId="34" fillId="0" borderId="0" xfId="0" applyFont="1"/>
    <xf numFmtId="0" fontId="34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0" xfId="0" applyFont="1" applyBorder="1" applyAlignment="1">
      <alignment horizontal="left"/>
    </xf>
    <xf numFmtId="0" fontId="37" fillId="25" borderId="0" xfId="0" applyFont="1" applyFill="1" applyAlignment="1"/>
    <xf numFmtId="0" fontId="38" fillId="25" borderId="0" xfId="0" applyFont="1" applyFill="1"/>
    <xf numFmtId="0" fontId="11" fillId="25" borderId="0" xfId="0" applyFont="1" applyFill="1" applyAlignment="1"/>
    <xf numFmtId="0" fontId="12" fillId="25" borderId="0" xfId="0" applyFont="1" applyFill="1"/>
    <xf numFmtId="0" fontId="38" fillId="25" borderId="0" xfId="0" applyFont="1" applyFill="1" applyBorder="1"/>
    <xf numFmtId="0" fontId="12" fillId="25" borderId="0" xfId="0" applyFont="1" applyFill="1" applyBorder="1"/>
    <xf numFmtId="0" fontId="11" fillId="25" borderId="0" xfId="0" applyFont="1" applyFill="1" applyBorder="1"/>
    <xf numFmtId="0" fontId="11" fillId="25" borderId="0" xfId="0" applyFont="1" applyFill="1"/>
    <xf numFmtId="0" fontId="11" fillId="25" borderId="0" xfId="0" applyFont="1" applyFill="1" applyBorder="1" applyAlignment="1">
      <alignment horizontal="left" vertical="center"/>
    </xf>
    <xf numFmtId="0" fontId="11" fillId="25" borderId="0" xfId="0" applyFont="1" applyFill="1" applyBorder="1" applyAlignment="1">
      <alignment horizontal="right" textRotation="90" wrapText="1"/>
    </xf>
    <xf numFmtId="0" fontId="32" fillId="25" borderId="0" xfId="0" applyFont="1" applyFill="1" applyBorder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33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4" fontId="33" fillId="25" borderId="12" xfId="0" applyNumberFormat="1" applyFont="1" applyFill="1" applyBorder="1" applyAlignment="1">
      <alignment horizontal="right"/>
    </xf>
    <xf numFmtId="4" fontId="12" fillId="25" borderId="11" xfId="0" applyNumberFormat="1" applyFont="1" applyFill="1" applyBorder="1"/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39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40" fillId="0" borderId="10" xfId="47" applyFont="1" applyFill="1" applyBorder="1" applyAlignment="1">
      <alignment horizontal="right"/>
    </xf>
    <xf numFmtId="0" fontId="40" fillId="0" borderId="0" xfId="0" applyFont="1" applyFill="1" applyBorder="1"/>
    <xf numFmtId="0" fontId="33" fillId="25" borderId="11" xfId="0" applyFont="1" applyFill="1" applyBorder="1" applyAlignment="1">
      <alignment horizontal="right"/>
    </xf>
    <xf numFmtId="0" fontId="33" fillId="26" borderId="13" xfId="0" applyFont="1" applyFill="1" applyBorder="1" applyAlignment="1">
      <alignment horizontal="right"/>
    </xf>
    <xf numFmtId="4" fontId="12" fillId="26" borderId="12" xfId="0" applyNumberFormat="1" applyFont="1" applyFill="1" applyBorder="1"/>
    <xf numFmtId="0" fontId="12" fillId="26" borderId="13" xfId="0" applyFont="1" applyFill="1" applyBorder="1" applyAlignment="1">
      <alignment horizontal="right"/>
    </xf>
    <xf numFmtId="4" fontId="12" fillId="26" borderId="11" xfId="0" applyNumberFormat="1" applyFont="1" applyFill="1" applyBorder="1" applyAlignment="1">
      <alignment horizontal="right"/>
    </xf>
    <xf numFmtId="4" fontId="12" fillId="26" borderId="12" xfId="0" applyNumberFormat="1" applyFont="1" applyFill="1" applyBorder="1" applyAlignment="1">
      <alignment horizontal="right"/>
    </xf>
    <xf numFmtId="4" fontId="33" fillId="26" borderId="12" xfId="0" applyNumberFormat="1" applyFont="1" applyFill="1" applyBorder="1" applyAlignment="1">
      <alignment horizontal="right"/>
    </xf>
    <xf numFmtId="0" fontId="33" fillId="25" borderId="12" xfId="0" applyFont="1" applyFill="1" applyBorder="1" applyAlignment="1">
      <alignment horizontal="right"/>
    </xf>
    <xf numFmtId="0" fontId="12" fillId="24" borderId="13" xfId="0" applyFont="1" applyFill="1" applyBorder="1" applyAlignment="1">
      <alignment horizontal="right"/>
    </xf>
    <xf numFmtId="0" fontId="12" fillId="26" borderId="12" xfId="0" applyFont="1" applyFill="1" applyBorder="1" applyAlignment="1">
      <alignment horizontal="left"/>
    </xf>
    <xf numFmtId="0" fontId="11" fillId="24" borderId="14" xfId="0" applyFont="1" applyFill="1" applyBorder="1" applyAlignment="1">
      <alignment horizontal="right" textRotation="90"/>
    </xf>
    <xf numFmtId="0" fontId="12" fillId="26" borderId="0" xfId="0" applyFont="1" applyFill="1"/>
    <xf numFmtId="0" fontId="13" fillId="0" borderId="0" xfId="97"/>
    <xf numFmtId="0" fontId="33" fillId="26" borderId="12" xfId="0" applyFont="1" applyFill="1" applyBorder="1" applyAlignment="1">
      <alignment horizontal="right"/>
    </xf>
    <xf numFmtId="0" fontId="13" fillId="0" borderId="0" xfId="97"/>
    <xf numFmtId="0" fontId="41" fillId="0" borderId="0" xfId="97" applyFont="1"/>
    <xf numFmtId="0" fontId="13" fillId="0" borderId="0" xfId="97"/>
    <xf numFmtId="0" fontId="13" fillId="0" borderId="0" xfId="97"/>
    <xf numFmtId="0" fontId="13" fillId="0" borderId="0" xfId="97"/>
    <xf numFmtId="0" fontId="12" fillId="26" borderId="11" xfId="0" applyFont="1" applyFill="1" applyBorder="1" applyAlignment="1">
      <alignment horizontal="left"/>
    </xf>
    <xf numFmtId="0" fontId="33" fillId="26" borderId="11" xfId="0" applyFont="1" applyFill="1" applyBorder="1" applyAlignment="1">
      <alignment horizontal="right"/>
    </xf>
    <xf numFmtId="4" fontId="33" fillId="26" borderId="11" xfId="0" applyNumberFormat="1" applyFont="1" applyFill="1" applyBorder="1" applyAlignment="1">
      <alignment horizontal="right"/>
    </xf>
    <xf numFmtId="4" fontId="12" fillId="26" borderId="11" xfId="0" applyNumberFormat="1" applyFont="1" applyFill="1" applyBorder="1"/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0" fontId="36" fillId="0" borderId="10" xfId="47" applyFont="1" applyBorder="1" applyAlignment="1">
      <alignment horizontal="left"/>
    </xf>
    <xf numFmtId="0" fontId="37" fillId="25" borderId="0" xfId="0" applyFont="1" applyFill="1" applyAlignment="1">
      <alignment horizontal="right"/>
    </xf>
    <xf numFmtId="0" fontId="37" fillId="25" borderId="0" xfId="0" applyFont="1" applyFill="1" applyBorder="1" applyAlignment="1">
      <alignment horizontal="right"/>
    </xf>
    <xf numFmtId="0" fontId="37" fillId="25" borderId="0" xfId="0" applyFont="1" applyFill="1" applyAlignment="1">
      <alignment horizontal="left"/>
    </xf>
  </cellXfs>
  <cellStyles count="102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Input 2" xfId="81" xr:uid="{00000000-0005-0000-0000-000043000000}"/>
    <cellStyle name="Input 3" xfId="39" xr:uid="{00000000-0005-0000-0000-000044000000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2" xfId="2" xr:uid="{00000000-0005-0000-0000-00004A000000}"/>
    <cellStyle name="Normal 3" xfId="3" xr:uid="{00000000-0005-0000-0000-00004B000000}"/>
    <cellStyle name="Normal 3 2" xfId="88" xr:uid="{00000000-0005-0000-0000-00004C000000}"/>
    <cellStyle name="Normal 4" xfId="4" xr:uid="{00000000-0005-0000-0000-00004D000000}"/>
    <cellStyle name="Normal 4 10" xfId="100" xr:uid="{00000000-0005-0000-0000-00004C000000}"/>
    <cellStyle name="Normal 4 2" xfId="47" xr:uid="{00000000-0005-0000-0000-00004E000000}"/>
    <cellStyle name="Normal 4 3" xfId="90" xr:uid="{00000000-0005-0000-0000-00004F000000}"/>
    <cellStyle name="Normal 4 4" xfId="91" xr:uid="{00000000-0005-0000-0000-000050000000}"/>
    <cellStyle name="Normal 4 5" xfId="92" xr:uid="{00000000-0005-0000-0000-000051000000}"/>
    <cellStyle name="Normal 4 6" xfId="93" xr:uid="{00000000-0005-0000-0000-000052000000}"/>
    <cellStyle name="Normal 4 7" xfId="94" xr:uid="{00000000-0005-0000-0000-000053000000}"/>
    <cellStyle name="Normal 4 8" xfId="95" xr:uid="{00000000-0005-0000-0000-000054000000}"/>
    <cellStyle name="Normal 4 9" xfId="96" xr:uid="{00000000-0005-0000-0000-000055000000}"/>
    <cellStyle name="Normal 5" xfId="97" xr:uid="{BE7D6074-754D-490E-B331-3C4CA6E7BCBE}"/>
    <cellStyle name="Normal 6" xfId="98" xr:uid="{00000000-0005-0000-0000-000091000000}"/>
    <cellStyle name="Note 2" xfId="5" xr:uid="{00000000-0005-0000-0000-000056000000}"/>
    <cellStyle name="Note 3" xfId="89" xr:uid="{00000000-0005-0000-0000-000057000000}"/>
    <cellStyle name="Note 4" xfId="42" xr:uid="{00000000-0005-0000-0000-000058000000}"/>
    <cellStyle name="Note 4 2" xfId="99" xr:uid="{00000000-0005-0000-0000-000050000000}"/>
    <cellStyle name="Output 2" xfId="84" xr:uid="{00000000-0005-0000-0000-000059000000}"/>
    <cellStyle name="Output 3" xfId="43" xr:uid="{00000000-0005-0000-0000-00005A000000}"/>
    <cellStyle name="Percent 2" xfId="101" xr:uid="{00000000-0005-0000-0000-000094000000}"/>
    <cellStyle name="Title 2" xfId="85" xr:uid="{00000000-0005-0000-0000-00005B000000}"/>
    <cellStyle name="Title 3" xfId="44" xr:uid="{00000000-0005-0000-0000-00005C000000}"/>
    <cellStyle name="Total 2" xfId="86" xr:uid="{00000000-0005-0000-0000-00005D000000}"/>
    <cellStyle name="Total 3" xfId="45" xr:uid="{00000000-0005-0000-0000-00005E000000}"/>
    <cellStyle name="Warning Text 2" xfId="87" xr:uid="{00000000-0005-0000-0000-00005F000000}"/>
    <cellStyle name="Warning Text 3" xfId="46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workbookViewId="0">
      <selection activeCell="U16" sqref="U16"/>
    </sheetView>
  </sheetViews>
  <sheetFormatPr defaultRowHeight="12.75" x14ac:dyDescent="0.2"/>
  <cols>
    <col min="1" max="3" width="9.42578125" customWidth="1"/>
    <col min="4" max="7" width="8.85546875" customWidth="1"/>
    <col min="8" max="9" width="8.85546875" style="7" customWidth="1"/>
    <col min="10" max="10" width="9.42578125" customWidth="1"/>
  </cols>
  <sheetData>
    <row r="1" spans="1:13" ht="15.75" x14ac:dyDescent="0.25">
      <c r="A1" s="12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3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6" customFormat="1" x14ac:dyDescent="0.2">
      <c r="A3" s="63"/>
      <c r="B3" s="63"/>
      <c r="C3" s="63"/>
      <c r="D3" s="10" t="s">
        <v>2</v>
      </c>
      <c r="E3" s="11" t="s">
        <v>3</v>
      </c>
      <c r="F3" s="11" t="s">
        <v>4</v>
      </c>
      <c r="G3" s="11" t="s">
        <v>5</v>
      </c>
      <c r="H3" s="36" t="s">
        <v>24</v>
      </c>
      <c r="J3" s="7"/>
      <c r="K3" s="7"/>
      <c r="L3" s="7"/>
    </row>
    <row r="4" spans="1:13" x14ac:dyDescent="0.2">
      <c r="A4" s="61" t="s">
        <v>15</v>
      </c>
      <c r="B4" s="61"/>
      <c r="C4" s="61"/>
      <c r="D4" s="9">
        <v>0</v>
      </c>
      <c r="E4" s="55">
        <v>17.5</v>
      </c>
      <c r="F4" s="55">
        <v>16</v>
      </c>
      <c r="G4" s="55">
        <v>12</v>
      </c>
      <c r="H4" s="37">
        <f t="shared" ref="H4:H12" si="0">SUM(E4:G4)</f>
        <v>45.5</v>
      </c>
      <c r="J4" s="7"/>
      <c r="K4" s="7"/>
      <c r="L4" s="7"/>
    </row>
    <row r="5" spans="1:13" x14ac:dyDescent="0.2">
      <c r="A5" s="61" t="s">
        <v>16</v>
      </c>
      <c r="B5" s="61"/>
      <c r="C5" s="61"/>
      <c r="D5" s="9">
        <v>0</v>
      </c>
      <c r="E5" s="55">
        <v>12.5</v>
      </c>
      <c r="F5" s="55">
        <v>12</v>
      </c>
      <c r="G5" s="55">
        <v>9</v>
      </c>
      <c r="H5" s="37">
        <f t="shared" si="0"/>
        <v>33.5</v>
      </c>
      <c r="J5" s="7"/>
      <c r="K5" s="7"/>
      <c r="L5" s="7"/>
      <c r="M5" s="5"/>
    </row>
    <row r="6" spans="1:13" x14ac:dyDescent="0.2">
      <c r="A6" s="61" t="s">
        <v>17</v>
      </c>
      <c r="B6" s="61"/>
      <c r="C6" s="61"/>
      <c r="D6" s="9">
        <v>0</v>
      </c>
      <c r="E6" s="55">
        <v>15</v>
      </c>
      <c r="F6" s="55">
        <v>10</v>
      </c>
      <c r="G6" s="55">
        <v>7.5</v>
      </c>
      <c r="H6" s="37">
        <f t="shared" si="0"/>
        <v>32.5</v>
      </c>
      <c r="J6" s="7"/>
      <c r="K6" s="7"/>
      <c r="L6" s="7"/>
      <c r="M6" s="5"/>
    </row>
    <row r="7" spans="1:13" x14ac:dyDescent="0.2">
      <c r="A7" s="61" t="s">
        <v>23</v>
      </c>
      <c r="B7" s="61"/>
      <c r="C7" s="61"/>
      <c r="D7" s="9">
        <v>0</v>
      </c>
      <c r="E7" s="55">
        <v>17.5</v>
      </c>
      <c r="F7" s="55">
        <v>14</v>
      </c>
      <c r="G7" s="55">
        <v>12</v>
      </c>
      <c r="H7" s="37">
        <f t="shared" si="0"/>
        <v>43.5</v>
      </c>
      <c r="J7" s="7"/>
      <c r="K7" s="7"/>
      <c r="L7" s="7"/>
    </row>
    <row r="8" spans="1:13" x14ac:dyDescent="0.2">
      <c r="A8" s="61" t="s">
        <v>18</v>
      </c>
      <c r="B8" s="62"/>
      <c r="C8" s="62"/>
      <c r="D8" s="9">
        <v>0</v>
      </c>
      <c r="E8" s="55">
        <v>15</v>
      </c>
      <c r="F8" s="55">
        <v>16</v>
      </c>
      <c r="G8" s="55">
        <v>9</v>
      </c>
      <c r="H8" s="37">
        <f t="shared" si="0"/>
        <v>40</v>
      </c>
      <c r="J8" s="7"/>
      <c r="K8" s="7"/>
      <c r="L8" s="7"/>
    </row>
    <row r="9" spans="1:13" x14ac:dyDescent="0.2">
      <c r="A9" s="61" t="s">
        <v>19</v>
      </c>
      <c r="B9" s="62"/>
      <c r="C9" s="62"/>
      <c r="D9" s="9">
        <v>0</v>
      </c>
      <c r="E9" s="55">
        <v>20</v>
      </c>
      <c r="F9" s="55">
        <v>16</v>
      </c>
      <c r="G9" s="55">
        <v>12</v>
      </c>
      <c r="H9" s="37">
        <f t="shared" si="0"/>
        <v>48</v>
      </c>
      <c r="J9" s="7"/>
      <c r="K9" s="7"/>
      <c r="L9" s="7"/>
    </row>
    <row r="10" spans="1:13" x14ac:dyDescent="0.2">
      <c r="A10" s="61" t="s">
        <v>20</v>
      </c>
      <c r="B10" s="62"/>
      <c r="C10" s="62"/>
      <c r="D10" s="9">
        <v>0</v>
      </c>
      <c r="E10" s="55">
        <v>15</v>
      </c>
      <c r="F10" s="55">
        <v>14</v>
      </c>
      <c r="G10" s="55">
        <v>10.5</v>
      </c>
      <c r="H10" s="37">
        <f t="shared" si="0"/>
        <v>39.5</v>
      </c>
      <c r="J10" s="7"/>
      <c r="K10" s="7"/>
      <c r="L10" s="7"/>
    </row>
    <row r="11" spans="1:13" x14ac:dyDescent="0.2">
      <c r="A11" s="61" t="s">
        <v>21</v>
      </c>
      <c r="B11" s="62"/>
      <c r="C11" s="62"/>
      <c r="D11" s="9">
        <v>0</v>
      </c>
      <c r="E11" s="55">
        <v>15</v>
      </c>
      <c r="F11" s="55">
        <v>14</v>
      </c>
      <c r="G11" s="55">
        <v>12</v>
      </c>
      <c r="H11" s="37">
        <f t="shared" si="0"/>
        <v>41</v>
      </c>
      <c r="J11" s="7"/>
      <c r="K11" s="7"/>
      <c r="L11" s="7"/>
    </row>
    <row r="12" spans="1:13" x14ac:dyDescent="0.2">
      <c r="A12" s="61" t="s">
        <v>22</v>
      </c>
      <c r="B12" s="62"/>
      <c r="C12" s="62"/>
      <c r="D12" s="9">
        <v>0</v>
      </c>
      <c r="E12" s="55">
        <v>12.5</v>
      </c>
      <c r="F12" s="55">
        <v>10</v>
      </c>
      <c r="G12" s="55">
        <v>9</v>
      </c>
      <c r="H12" s="37">
        <f t="shared" si="0"/>
        <v>31.5</v>
      </c>
      <c r="J12" s="7"/>
      <c r="K12" s="7"/>
      <c r="L12" s="7"/>
    </row>
    <row r="13" spans="1:13" x14ac:dyDescent="0.2">
      <c r="A13" s="7"/>
      <c r="B13" s="7"/>
      <c r="C13" s="7"/>
      <c r="D13" s="7"/>
      <c r="E13" s="7"/>
      <c r="F13" s="7"/>
      <c r="G13" s="7"/>
      <c r="J13" s="7"/>
      <c r="K13" s="7"/>
      <c r="L13" s="7"/>
    </row>
    <row r="14" spans="1:13" x14ac:dyDescent="0.2">
      <c r="A14" s="7"/>
      <c r="B14" s="7"/>
      <c r="C14" s="7"/>
      <c r="D14" s="7"/>
      <c r="E14" s="7"/>
      <c r="F14" s="7"/>
      <c r="G14" s="7"/>
      <c r="J14" s="7"/>
      <c r="K14" s="7"/>
      <c r="L14" s="7"/>
    </row>
    <row r="15" spans="1:13" x14ac:dyDescent="0.2">
      <c r="A15" s="7"/>
      <c r="B15" s="7"/>
      <c r="C15" s="7"/>
      <c r="D15" s="7"/>
      <c r="E15" s="7"/>
      <c r="F15" s="7"/>
      <c r="G15" s="7"/>
      <c r="J15" s="7"/>
      <c r="K15" s="7"/>
      <c r="L15" s="7"/>
    </row>
    <row r="16" spans="1:13" x14ac:dyDescent="0.2">
      <c r="A16" s="7"/>
      <c r="B16" s="7"/>
      <c r="C16" s="7"/>
      <c r="D16" s="7"/>
      <c r="E16" s="7"/>
      <c r="F16" s="7"/>
      <c r="G16" s="7"/>
      <c r="J16" s="7"/>
      <c r="K16" s="7"/>
      <c r="L16" s="7"/>
    </row>
    <row r="17" spans="1:12" x14ac:dyDescent="0.2">
      <c r="A17" s="7"/>
      <c r="B17" s="7"/>
      <c r="C17" s="7"/>
      <c r="D17" s="7"/>
      <c r="E17" s="7"/>
      <c r="F17" s="7"/>
      <c r="G17" s="7"/>
      <c r="J17" s="7"/>
      <c r="K17" s="7"/>
      <c r="L17" s="7"/>
    </row>
    <row r="18" spans="1:12" x14ac:dyDescent="0.2">
      <c r="A18" s="7"/>
      <c r="B18" s="7"/>
      <c r="C18" s="7"/>
      <c r="D18" s="7"/>
      <c r="E18" s="7"/>
      <c r="F18" s="7"/>
      <c r="G18" s="7"/>
      <c r="J18" s="7"/>
      <c r="K18" s="7"/>
      <c r="L18" s="7"/>
    </row>
  </sheetData>
  <mergeCells count="10">
    <mergeCell ref="A11:C11"/>
    <mergeCell ref="A12:C12"/>
    <mergeCell ref="A3:C3"/>
    <mergeCell ref="A7:C7"/>
    <mergeCell ref="A8:C8"/>
    <mergeCell ref="A9:C9"/>
    <mergeCell ref="A10:C10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selection activeCell="E4" sqref="E4:G12"/>
    </sheetView>
  </sheetViews>
  <sheetFormatPr defaultRowHeight="12.75" x14ac:dyDescent="0.2"/>
  <sheetData>
    <row r="1" spans="1:12" ht="15.75" x14ac:dyDescent="0.25">
      <c r="A1" s="12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2" x14ac:dyDescent="0.2">
      <c r="A3" s="63"/>
      <c r="B3" s="63"/>
      <c r="C3" s="63"/>
      <c r="D3" s="10" t="s">
        <v>2</v>
      </c>
      <c r="E3" s="11" t="s">
        <v>3</v>
      </c>
      <c r="F3" s="11" t="s">
        <v>4</v>
      </c>
      <c r="G3" s="11" t="s">
        <v>5</v>
      </c>
      <c r="H3" s="36" t="s">
        <v>24</v>
      </c>
      <c r="I3" s="6"/>
      <c r="J3" s="7"/>
      <c r="K3" s="7"/>
      <c r="L3" s="7"/>
    </row>
    <row r="4" spans="1:12" x14ac:dyDescent="0.2">
      <c r="A4" s="61" t="s">
        <v>15</v>
      </c>
      <c r="B4" s="61"/>
      <c r="C4" s="61"/>
      <c r="D4" s="9">
        <v>0</v>
      </c>
      <c r="E4" s="52">
        <v>15</v>
      </c>
      <c r="F4" s="52">
        <v>12</v>
      </c>
      <c r="G4" s="52">
        <v>9</v>
      </c>
      <c r="H4" s="37">
        <f t="shared" ref="H4:H12" si="0">SUM(E4:G4)</f>
        <v>36</v>
      </c>
      <c r="I4" s="7"/>
      <c r="J4" s="7"/>
      <c r="K4" s="7"/>
      <c r="L4" s="7"/>
    </row>
    <row r="5" spans="1:12" x14ac:dyDescent="0.2">
      <c r="A5" s="61" t="s">
        <v>16</v>
      </c>
      <c r="B5" s="61"/>
      <c r="C5" s="61"/>
      <c r="D5" s="9">
        <v>0</v>
      </c>
      <c r="E5" s="52">
        <v>20</v>
      </c>
      <c r="F5" s="52">
        <v>16</v>
      </c>
      <c r="G5" s="52">
        <v>12</v>
      </c>
      <c r="H5" s="37">
        <f t="shared" si="0"/>
        <v>48</v>
      </c>
      <c r="I5" s="7"/>
      <c r="J5" s="7"/>
      <c r="K5" s="7"/>
      <c r="L5" s="7"/>
    </row>
    <row r="6" spans="1:12" x14ac:dyDescent="0.2">
      <c r="A6" s="61" t="s">
        <v>17</v>
      </c>
      <c r="B6" s="61"/>
      <c r="C6" s="61"/>
      <c r="D6" s="9">
        <v>0</v>
      </c>
      <c r="E6" s="52">
        <v>10</v>
      </c>
      <c r="F6" s="52">
        <v>12</v>
      </c>
      <c r="G6" s="52">
        <v>6</v>
      </c>
      <c r="H6" s="37">
        <f t="shared" si="0"/>
        <v>28</v>
      </c>
      <c r="I6" s="7"/>
      <c r="J6" s="7"/>
      <c r="K6" s="7"/>
      <c r="L6" s="7"/>
    </row>
    <row r="7" spans="1:12" x14ac:dyDescent="0.2">
      <c r="A7" s="61" t="s">
        <v>23</v>
      </c>
      <c r="B7" s="61"/>
      <c r="C7" s="61"/>
      <c r="D7" s="9">
        <v>0</v>
      </c>
      <c r="E7" s="52">
        <v>15</v>
      </c>
      <c r="F7" s="52">
        <v>12</v>
      </c>
      <c r="G7" s="52">
        <v>9</v>
      </c>
      <c r="H7" s="37">
        <f t="shared" si="0"/>
        <v>36</v>
      </c>
      <c r="I7" s="7"/>
      <c r="J7" s="7"/>
      <c r="K7" s="7"/>
      <c r="L7" s="7"/>
    </row>
    <row r="8" spans="1:12" x14ac:dyDescent="0.2">
      <c r="A8" s="61" t="s">
        <v>18</v>
      </c>
      <c r="B8" s="62"/>
      <c r="C8" s="62"/>
      <c r="D8" s="9">
        <v>0</v>
      </c>
      <c r="E8" s="52">
        <v>15</v>
      </c>
      <c r="F8" s="52">
        <v>12</v>
      </c>
      <c r="G8" s="52">
        <v>9</v>
      </c>
      <c r="H8" s="37">
        <f t="shared" si="0"/>
        <v>36</v>
      </c>
      <c r="I8" s="7"/>
      <c r="J8" s="7"/>
      <c r="K8" s="7"/>
      <c r="L8" s="7"/>
    </row>
    <row r="9" spans="1:12" x14ac:dyDescent="0.2">
      <c r="A9" s="61" t="s">
        <v>19</v>
      </c>
      <c r="B9" s="62"/>
      <c r="C9" s="62"/>
      <c r="D9" s="9">
        <v>0</v>
      </c>
      <c r="E9" s="52">
        <v>15</v>
      </c>
      <c r="F9" s="52">
        <v>12</v>
      </c>
      <c r="G9" s="52">
        <v>6</v>
      </c>
      <c r="H9" s="37">
        <f t="shared" si="0"/>
        <v>33</v>
      </c>
      <c r="I9" s="7"/>
      <c r="J9" s="7"/>
      <c r="K9" s="7"/>
      <c r="L9" s="7"/>
    </row>
    <row r="10" spans="1:12" x14ac:dyDescent="0.2">
      <c r="A10" s="61" t="s">
        <v>20</v>
      </c>
      <c r="B10" s="62"/>
      <c r="C10" s="62"/>
      <c r="D10" s="9">
        <v>0</v>
      </c>
      <c r="E10" s="52">
        <v>10</v>
      </c>
      <c r="F10" s="52">
        <v>8</v>
      </c>
      <c r="G10" s="52">
        <v>6</v>
      </c>
      <c r="H10" s="37">
        <f t="shared" si="0"/>
        <v>24</v>
      </c>
      <c r="I10" s="7"/>
      <c r="J10" s="7"/>
      <c r="K10" s="7"/>
      <c r="L10" s="7"/>
    </row>
    <row r="11" spans="1:12" x14ac:dyDescent="0.2">
      <c r="A11" s="61" t="s">
        <v>21</v>
      </c>
      <c r="B11" s="62"/>
      <c r="C11" s="62"/>
      <c r="D11" s="9">
        <v>0</v>
      </c>
      <c r="E11" s="52">
        <v>10</v>
      </c>
      <c r="F11" s="52">
        <v>12</v>
      </c>
      <c r="G11" s="52">
        <v>6</v>
      </c>
      <c r="H11" s="37">
        <f t="shared" si="0"/>
        <v>28</v>
      </c>
      <c r="I11" s="7"/>
      <c r="J11" s="7"/>
      <c r="K11" s="7"/>
      <c r="L11" s="7"/>
    </row>
    <row r="12" spans="1:12" x14ac:dyDescent="0.2">
      <c r="A12" s="61" t="s">
        <v>22</v>
      </c>
      <c r="B12" s="62"/>
      <c r="C12" s="62"/>
      <c r="D12" s="9">
        <v>0</v>
      </c>
      <c r="E12" s="52">
        <v>10</v>
      </c>
      <c r="F12" s="52">
        <v>12</v>
      </c>
      <c r="G12" s="52">
        <v>6</v>
      </c>
      <c r="H12" s="37">
        <f t="shared" si="0"/>
        <v>28</v>
      </c>
      <c r="I12" s="7"/>
      <c r="J12" s="7"/>
      <c r="K12" s="7"/>
      <c r="L12" s="7"/>
    </row>
    <row r="13" spans="1:12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</sheetData>
  <mergeCells count="10">
    <mergeCell ref="A12:C12"/>
    <mergeCell ref="A7:C7"/>
    <mergeCell ref="A8:C8"/>
    <mergeCell ref="A9:C9"/>
    <mergeCell ref="A10:C10"/>
    <mergeCell ref="A3:C3"/>
    <mergeCell ref="A4:C4"/>
    <mergeCell ref="A5:C5"/>
    <mergeCell ref="A6:C6"/>
    <mergeCell ref="A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workbookViewId="0">
      <selection activeCell="E4" sqref="E4:G12"/>
    </sheetView>
  </sheetViews>
  <sheetFormatPr defaultRowHeight="12.75" x14ac:dyDescent="0.2"/>
  <sheetData>
    <row r="1" spans="1:12" ht="15.75" x14ac:dyDescent="0.25">
      <c r="A1" s="12" t="s">
        <v>0</v>
      </c>
      <c r="B1" s="8"/>
      <c r="C1" s="8"/>
      <c r="D1" s="8"/>
      <c r="E1" s="4"/>
      <c r="F1" s="4"/>
      <c r="G1" s="4"/>
      <c r="H1" s="4"/>
      <c r="I1" s="4"/>
      <c r="J1" s="4"/>
      <c r="K1" s="7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x14ac:dyDescent="0.2">
      <c r="A3" s="63"/>
      <c r="B3" s="63"/>
      <c r="C3" s="63"/>
      <c r="D3" s="10" t="s">
        <v>2</v>
      </c>
      <c r="E3" s="11" t="s">
        <v>3</v>
      </c>
      <c r="F3" s="11" t="s">
        <v>4</v>
      </c>
      <c r="G3" s="11" t="s">
        <v>5</v>
      </c>
      <c r="H3" s="36" t="s">
        <v>24</v>
      </c>
      <c r="I3" s="6"/>
      <c r="J3" s="7"/>
      <c r="K3" s="7"/>
      <c r="L3" s="7"/>
    </row>
    <row r="4" spans="1:12" x14ac:dyDescent="0.2">
      <c r="A4" s="61" t="s">
        <v>15</v>
      </c>
      <c r="B4" s="61"/>
      <c r="C4" s="61"/>
      <c r="D4" s="9">
        <v>0</v>
      </c>
      <c r="E4" s="56">
        <v>17.5</v>
      </c>
      <c r="F4" s="56">
        <v>12</v>
      </c>
      <c r="G4" s="56">
        <v>12</v>
      </c>
      <c r="H4" s="37">
        <f t="shared" ref="H4:H12" si="0">SUM(E4:G4)</f>
        <v>41.5</v>
      </c>
      <c r="I4" s="7"/>
      <c r="J4" s="7"/>
      <c r="K4" s="7"/>
      <c r="L4" s="7"/>
    </row>
    <row r="5" spans="1:12" x14ac:dyDescent="0.2">
      <c r="A5" s="61" t="s">
        <v>16</v>
      </c>
      <c r="B5" s="61"/>
      <c r="C5" s="61"/>
      <c r="D5" s="9">
        <v>0</v>
      </c>
      <c r="E5" s="56">
        <v>10</v>
      </c>
      <c r="F5" s="56">
        <v>12</v>
      </c>
      <c r="G5" s="56">
        <v>9</v>
      </c>
      <c r="H5" s="37">
        <f t="shared" si="0"/>
        <v>31</v>
      </c>
      <c r="I5" s="7"/>
      <c r="J5" s="7"/>
      <c r="K5" s="7"/>
      <c r="L5" s="7"/>
    </row>
    <row r="6" spans="1:12" x14ac:dyDescent="0.2">
      <c r="A6" s="61" t="s">
        <v>17</v>
      </c>
      <c r="B6" s="61"/>
      <c r="C6" s="61"/>
      <c r="D6" s="9">
        <v>0</v>
      </c>
      <c r="E6" s="56">
        <v>15</v>
      </c>
      <c r="F6" s="56">
        <v>12</v>
      </c>
      <c r="G6" s="56">
        <v>6</v>
      </c>
      <c r="H6" s="37">
        <f t="shared" si="0"/>
        <v>33</v>
      </c>
      <c r="I6" s="7"/>
      <c r="J6" s="7"/>
      <c r="K6" s="7"/>
      <c r="L6" s="7"/>
    </row>
    <row r="7" spans="1:12" x14ac:dyDescent="0.2">
      <c r="A7" s="61" t="s">
        <v>23</v>
      </c>
      <c r="B7" s="61"/>
      <c r="C7" s="61"/>
      <c r="D7" s="9">
        <v>0</v>
      </c>
      <c r="E7" s="56">
        <v>17.5</v>
      </c>
      <c r="F7" s="56">
        <v>12</v>
      </c>
      <c r="G7" s="56">
        <v>12</v>
      </c>
      <c r="H7" s="37">
        <f t="shared" si="0"/>
        <v>41.5</v>
      </c>
      <c r="I7" s="7"/>
      <c r="J7" s="7"/>
      <c r="K7" s="7"/>
      <c r="L7" s="7"/>
    </row>
    <row r="8" spans="1:12" x14ac:dyDescent="0.2">
      <c r="A8" s="61" t="s">
        <v>18</v>
      </c>
      <c r="B8" s="62"/>
      <c r="C8" s="62"/>
      <c r="D8" s="9">
        <v>0</v>
      </c>
      <c r="E8" s="56">
        <v>15</v>
      </c>
      <c r="F8" s="56">
        <v>16</v>
      </c>
      <c r="G8" s="56">
        <v>12</v>
      </c>
      <c r="H8" s="37">
        <f t="shared" si="0"/>
        <v>43</v>
      </c>
      <c r="I8" s="7"/>
      <c r="J8" s="7"/>
      <c r="K8" s="7"/>
      <c r="L8" s="7"/>
    </row>
    <row r="9" spans="1:12" x14ac:dyDescent="0.2">
      <c r="A9" s="61" t="s">
        <v>19</v>
      </c>
      <c r="B9" s="62"/>
      <c r="C9" s="62"/>
      <c r="D9" s="9">
        <v>0</v>
      </c>
      <c r="E9" s="56">
        <v>15</v>
      </c>
      <c r="F9" s="56">
        <v>16</v>
      </c>
      <c r="G9" s="56">
        <v>12</v>
      </c>
      <c r="H9" s="37">
        <f t="shared" si="0"/>
        <v>43</v>
      </c>
      <c r="I9" s="7"/>
      <c r="J9" s="7"/>
      <c r="K9" s="7"/>
      <c r="L9" s="7"/>
    </row>
    <row r="10" spans="1:12" x14ac:dyDescent="0.2">
      <c r="A10" s="61" t="s">
        <v>20</v>
      </c>
      <c r="B10" s="62"/>
      <c r="C10" s="62"/>
      <c r="D10" s="9">
        <v>0</v>
      </c>
      <c r="E10" s="56">
        <v>15</v>
      </c>
      <c r="F10" s="56">
        <v>14</v>
      </c>
      <c r="G10" s="56">
        <v>12</v>
      </c>
      <c r="H10" s="37">
        <f t="shared" si="0"/>
        <v>41</v>
      </c>
      <c r="I10" s="7"/>
      <c r="J10" s="7"/>
      <c r="K10" s="7"/>
      <c r="L10" s="7"/>
    </row>
    <row r="11" spans="1:12" x14ac:dyDescent="0.2">
      <c r="A11" s="61" t="s">
        <v>21</v>
      </c>
      <c r="B11" s="62"/>
      <c r="C11" s="62"/>
      <c r="D11" s="9">
        <v>0</v>
      </c>
      <c r="E11" s="56">
        <v>17.5</v>
      </c>
      <c r="F11" s="56">
        <v>8</v>
      </c>
      <c r="G11" s="56">
        <v>10.5</v>
      </c>
      <c r="H11" s="37">
        <f t="shared" si="0"/>
        <v>36</v>
      </c>
      <c r="I11" s="7"/>
      <c r="J11" s="7"/>
      <c r="K11" s="7"/>
      <c r="L11" s="7"/>
    </row>
    <row r="12" spans="1:12" x14ac:dyDescent="0.2">
      <c r="A12" s="61" t="s">
        <v>22</v>
      </c>
      <c r="B12" s="62"/>
      <c r="C12" s="62"/>
      <c r="D12" s="9">
        <v>0</v>
      </c>
      <c r="E12" s="56">
        <v>15</v>
      </c>
      <c r="F12" s="56">
        <v>8</v>
      </c>
      <c r="G12" s="56">
        <v>9</v>
      </c>
      <c r="H12" s="37">
        <f t="shared" si="0"/>
        <v>32</v>
      </c>
      <c r="I12" s="7"/>
      <c r="J12" s="7"/>
      <c r="K12" s="7"/>
      <c r="L12" s="7"/>
    </row>
    <row r="13" spans="1:12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</sheetData>
  <mergeCells count="10">
    <mergeCell ref="A12:C12"/>
    <mergeCell ref="A7:C7"/>
    <mergeCell ref="A8:C8"/>
    <mergeCell ref="A9:C9"/>
    <mergeCell ref="A10:C10"/>
    <mergeCell ref="A3:C3"/>
    <mergeCell ref="A4:C4"/>
    <mergeCell ref="A5:C5"/>
    <mergeCell ref="A6:C6"/>
    <mergeCell ref="A11:C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"/>
  <sheetViews>
    <sheetView workbookViewId="0">
      <selection activeCell="E4" sqref="E4:G12"/>
    </sheetView>
  </sheetViews>
  <sheetFormatPr defaultRowHeight="12.75" x14ac:dyDescent="0.2"/>
  <sheetData>
    <row r="1" spans="1:12" ht="15.75" x14ac:dyDescent="0.25">
      <c r="A1" s="12" t="s">
        <v>0</v>
      </c>
      <c r="B1" s="8"/>
      <c r="C1" s="8"/>
      <c r="D1" s="8"/>
      <c r="E1" s="4"/>
      <c r="F1" s="4"/>
      <c r="G1" s="4"/>
      <c r="H1" s="4"/>
      <c r="I1" s="4"/>
      <c r="J1" s="4"/>
      <c r="K1" s="7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x14ac:dyDescent="0.2">
      <c r="A3" s="63"/>
      <c r="B3" s="63"/>
      <c r="C3" s="63"/>
      <c r="D3" s="10" t="s">
        <v>2</v>
      </c>
      <c r="E3" s="11" t="s">
        <v>3</v>
      </c>
      <c r="F3" s="11" t="s">
        <v>4</v>
      </c>
      <c r="G3" s="11" t="s">
        <v>5</v>
      </c>
      <c r="H3" s="36" t="s">
        <v>24</v>
      </c>
      <c r="I3" s="6"/>
      <c r="J3" s="7"/>
      <c r="K3" s="7"/>
      <c r="L3" s="7"/>
    </row>
    <row r="4" spans="1:12" x14ac:dyDescent="0.2">
      <c r="A4" s="61" t="s">
        <v>15</v>
      </c>
      <c r="B4" s="61"/>
      <c r="C4" s="61"/>
      <c r="D4" s="9">
        <v>0</v>
      </c>
      <c r="E4" s="50">
        <v>15</v>
      </c>
      <c r="F4" s="50">
        <v>8</v>
      </c>
      <c r="G4" s="50">
        <v>9</v>
      </c>
      <c r="H4" s="37">
        <f t="shared" ref="H4:H12" si="0">SUM(E4:G4)</f>
        <v>32</v>
      </c>
      <c r="I4" s="7"/>
      <c r="J4" s="7"/>
      <c r="K4" s="7"/>
      <c r="L4" s="7"/>
    </row>
    <row r="5" spans="1:12" x14ac:dyDescent="0.2">
      <c r="A5" s="61" t="s">
        <v>16</v>
      </c>
      <c r="B5" s="61"/>
      <c r="C5" s="61"/>
      <c r="D5" s="9">
        <v>0</v>
      </c>
      <c r="E5" s="50">
        <v>15</v>
      </c>
      <c r="F5" s="50">
        <v>12</v>
      </c>
      <c r="G5" s="50">
        <v>9</v>
      </c>
      <c r="H5" s="37">
        <f t="shared" si="0"/>
        <v>36</v>
      </c>
      <c r="I5" s="7"/>
      <c r="J5" s="7"/>
      <c r="K5" s="7"/>
      <c r="L5" s="7"/>
    </row>
    <row r="6" spans="1:12" x14ac:dyDescent="0.2">
      <c r="A6" s="61" t="s">
        <v>17</v>
      </c>
      <c r="B6" s="61"/>
      <c r="C6" s="61"/>
      <c r="D6" s="9">
        <v>0</v>
      </c>
      <c r="E6" s="50">
        <v>15</v>
      </c>
      <c r="F6" s="50">
        <v>8</v>
      </c>
      <c r="G6" s="50">
        <v>9</v>
      </c>
      <c r="H6" s="37">
        <f t="shared" si="0"/>
        <v>32</v>
      </c>
      <c r="I6" s="7"/>
      <c r="J6" s="7"/>
      <c r="K6" s="7"/>
      <c r="L6" s="7"/>
    </row>
    <row r="7" spans="1:12" x14ac:dyDescent="0.2">
      <c r="A7" s="61" t="s">
        <v>23</v>
      </c>
      <c r="B7" s="61"/>
      <c r="C7" s="61"/>
      <c r="D7" s="9">
        <v>0</v>
      </c>
      <c r="E7" s="50">
        <v>15</v>
      </c>
      <c r="F7" s="50">
        <v>8</v>
      </c>
      <c r="G7" s="50">
        <v>9</v>
      </c>
      <c r="H7" s="37">
        <f t="shared" si="0"/>
        <v>32</v>
      </c>
      <c r="I7" s="7"/>
      <c r="J7" s="7"/>
      <c r="K7" s="7"/>
      <c r="L7" s="7"/>
    </row>
    <row r="8" spans="1:12" x14ac:dyDescent="0.2">
      <c r="A8" s="61" t="s">
        <v>18</v>
      </c>
      <c r="B8" s="62"/>
      <c r="C8" s="62"/>
      <c r="D8" s="9">
        <v>0</v>
      </c>
      <c r="E8" s="50">
        <v>15</v>
      </c>
      <c r="F8" s="50">
        <v>8</v>
      </c>
      <c r="G8" s="50">
        <v>9</v>
      </c>
      <c r="H8" s="37">
        <f t="shared" si="0"/>
        <v>32</v>
      </c>
      <c r="I8" s="7"/>
      <c r="J8" s="7"/>
      <c r="K8" s="7"/>
      <c r="L8" s="7"/>
    </row>
    <row r="9" spans="1:12" x14ac:dyDescent="0.2">
      <c r="A9" s="61" t="s">
        <v>19</v>
      </c>
      <c r="B9" s="62"/>
      <c r="C9" s="62"/>
      <c r="D9" s="9">
        <v>0</v>
      </c>
      <c r="E9" s="50">
        <v>15</v>
      </c>
      <c r="F9" s="50">
        <v>12</v>
      </c>
      <c r="G9" s="50">
        <v>9</v>
      </c>
      <c r="H9" s="37">
        <f t="shared" si="0"/>
        <v>36</v>
      </c>
      <c r="I9" s="7"/>
      <c r="J9" s="7"/>
      <c r="K9" s="7"/>
      <c r="L9" s="7"/>
    </row>
    <row r="10" spans="1:12" x14ac:dyDescent="0.2">
      <c r="A10" s="61" t="s">
        <v>20</v>
      </c>
      <c r="B10" s="62"/>
      <c r="C10" s="62"/>
      <c r="D10" s="9">
        <v>0</v>
      </c>
      <c r="E10" s="50">
        <v>15</v>
      </c>
      <c r="F10" s="50">
        <v>12</v>
      </c>
      <c r="G10" s="50">
        <v>9</v>
      </c>
      <c r="H10" s="37">
        <f t="shared" si="0"/>
        <v>36</v>
      </c>
      <c r="I10" s="7"/>
      <c r="J10" s="7"/>
      <c r="K10" s="7"/>
      <c r="L10" s="7"/>
    </row>
    <row r="11" spans="1:12" x14ac:dyDescent="0.2">
      <c r="A11" s="61" t="s">
        <v>21</v>
      </c>
      <c r="B11" s="62"/>
      <c r="C11" s="62"/>
      <c r="D11" s="9">
        <v>0</v>
      </c>
      <c r="E11" s="50">
        <v>15</v>
      </c>
      <c r="F11" s="50">
        <v>12</v>
      </c>
      <c r="G11" s="50">
        <v>9</v>
      </c>
      <c r="H11" s="37">
        <f t="shared" si="0"/>
        <v>36</v>
      </c>
      <c r="I11" s="7"/>
      <c r="J11" s="7"/>
      <c r="K11" s="7"/>
      <c r="L11" s="7"/>
    </row>
    <row r="12" spans="1:12" x14ac:dyDescent="0.2">
      <c r="A12" s="61" t="s">
        <v>22</v>
      </c>
      <c r="B12" s="62"/>
      <c r="C12" s="62"/>
      <c r="D12" s="9">
        <v>0</v>
      </c>
      <c r="E12" s="50">
        <v>15</v>
      </c>
      <c r="F12" s="50">
        <v>8</v>
      </c>
      <c r="G12" s="50">
        <v>9</v>
      </c>
      <c r="H12" s="37">
        <f t="shared" si="0"/>
        <v>32</v>
      </c>
      <c r="I12" s="7"/>
      <c r="J12" s="7"/>
      <c r="K12" s="7"/>
      <c r="L12" s="7"/>
    </row>
    <row r="13" spans="1:12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</sheetData>
  <mergeCells count="10">
    <mergeCell ref="A12:C12"/>
    <mergeCell ref="A7:C7"/>
    <mergeCell ref="A8:C8"/>
    <mergeCell ref="A9:C9"/>
    <mergeCell ref="A10:C10"/>
    <mergeCell ref="A3:C3"/>
    <mergeCell ref="A4:C4"/>
    <mergeCell ref="A5:C5"/>
    <mergeCell ref="A6:C6"/>
    <mergeCell ref="A11:C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12"/>
  <sheetViews>
    <sheetView workbookViewId="0">
      <selection activeCell="F47" sqref="F47"/>
    </sheetView>
  </sheetViews>
  <sheetFormatPr defaultRowHeight="12.75" x14ac:dyDescent="0.2"/>
  <cols>
    <col min="8" max="8" width="18" bestFit="1" customWidth="1"/>
  </cols>
  <sheetData>
    <row r="1" spans="1:9" ht="15.75" x14ac:dyDescent="0.25">
      <c r="A1" s="12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63"/>
      <c r="B3" s="63"/>
      <c r="C3" s="63"/>
      <c r="D3" s="10" t="s">
        <v>2</v>
      </c>
      <c r="E3" s="11" t="s">
        <v>3</v>
      </c>
      <c r="F3" s="11" t="s">
        <v>4</v>
      </c>
      <c r="G3" s="11" t="s">
        <v>5</v>
      </c>
      <c r="H3" s="36" t="s">
        <v>24</v>
      </c>
      <c r="I3" s="6"/>
    </row>
    <row r="4" spans="1:9" x14ac:dyDescent="0.2">
      <c r="A4" s="61" t="s">
        <v>15</v>
      </c>
      <c r="B4" s="61"/>
      <c r="C4" s="61"/>
      <c r="D4" s="53">
        <v>32</v>
      </c>
      <c r="E4" s="54">
        <v>22.5</v>
      </c>
      <c r="F4" s="54">
        <v>17.600000000000001</v>
      </c>
      <c r="G4" s="54">
        <v>12</v>
      </c>
      <c r="H4" s="37">
        <f t="shared" ref="H4:H12" si="0">SUM(E4:G4)</f>
        <v>52.1</v>
      </c>
      <c r="I4" s="7"/>
    </row>
    <row r="5" spans="1:9" x14ac:dyDescent="0.2">
      <c r="A5" s="61" t="s">
        <v>16</v>
      </c>
      <c r="B5" s="61"/>
      <c r="C5" s="61"/>
      <c r="D5" s="53">
        <v>36</v>
      </c>
      <c r="E5" s="54">
        <v>22</v>
      </c>
      <c r="F5" s="54">
        <v>17.600000000000001</v>
      </c>
      <c r="G5" s="54">
        <v>13.200000000000001</v>
      </c>
      <c r="H5" s="37">
        <f t="shared" si="0"/>
        <v>52.800000000000004</v>
      </c>
      <c r="I5" s="7"/>
    </row>
    <row r="6" spans="1:9" x14ac:dyDescent="0.2">
      <c r="A6" s="61" t="s">
        <v>17</v>
      </c>
      <c r="B6" s="61"/>
      <c r="C6" s="61"/>
      <c r="D6" s="53">
        <v>32</v>
      </c>
      <c r="E6" s="54">
        <v>17.5</v>
      </c>
      <c r="F6" s="54">
        <v>14</v>
      </c>
      <c r="G6" s="54">
        <v>10.5</v>
      </c>
      <c r="H6" s="37">
        <f t="shared" si="0"/>
        <v>42</v>
      </c>
      <c r="I6" s="7"/>
    </row>
    <row r="7" spans="1:9" x14ac:dyDescent="0.2">
      <c r="A7" s="61" t="s">
        <v>23</v>
      </c>
      <c r="B7" s="61"/>
      <c r="C7" s="61"/>
      <c r="D7" s="53">
        <v>32</v>
      </c>
      <c r="E7" s="54">
        <v>17.5</v>
      </c>
      <c r="F7" s="54">
        <v>14</v>
      </c>
      <c r="G7" s="54">
        <v>10.5</v>
      </c>
      <c r="H7" s="37">
        <f t="shared" si="0"/>
        <v>42</v>
      </c>
      <c r="I7" s="7"/>
    </row>
    <row r="8" spans="1:9" x14ac:dyDescent="0.2">
      <c r="A8" s="61" t="s">
        <v>18</v>
      </c>
      <c r="B8" s="62"/>
      <c r="C8" s="62"/>
      <c r="D8" s="53">
        <v>32</v>
      </c>
      <c r="E8" s="54">
        <v>15</v>
      </c>
      <c r="F8" s="54">
        <v>12</v>
      </c>
      <c r="G8" s="54">
        <v>9</v>
      </c>
      <c r="H8" s="37">
        <f t="shared" si="0"/>
        <v>36</v>
      </c>
      <c r="I8" s="7"/>
    </row>
    <row r="9" spans="1:9" x14ac:dyDescent="0.2">
      <c r="A9" s="61" t="s">
        <v>19</v>
      </c>
      <c r="B9" s="62"/>
      <c r="C9" s="62"/>
      <c r="D9" s="53">
        <v>24</v>
      </c>
      <c r="E9" s="54">
        <v>20</v>
      </c>
      <c r="F9" s="54">
        <v>18</v>
      </c>
      <c r="G9" s="54">
        <v>13.5</v>
      </c>
      <c r="H9" s="37">
        <f t="shared" si="0"/>
        <v>51.5</v>
      </c>
      <c r="I9" s="7"/>
    </row>
    <row r="10" spans="1:9" x14ac:dyDescent="0.2">
      <c r="A10" s="61" t="s">
        <v>20</v>
      </c>
      <c r="B10" s="62"/>
      <c r="C10" s="62"/>
      <c r="D10" s="53">
        <v>40</v>
      </c>
      <c r="E10" s="54">
        <v>17</v>
      </c>
      <c r="F10" s="54">
        <v>18</v>
      </c>
      <c r="G10" s="54">
        <v>13.5</v>
      </c>
      <c r="H10" s="37">
        <f t="shared" si="0"/>
        <v>48.5</v>
      </c>
      <c r="I10" s="7"/>
    </row>
    <row r="11" spans="1:9" x14ac:dyDescent="0.2">
      <c r="A11" s="61" t="s">
        <v>21</v>
      </c>
      <c r="B11" s="62"/>
      <c r="C11" s="62"/>
      <c r="D11" s="53">
        <v>28</v>
      </c>
      <c r="E11" s="54">
        <v>17</v>
      </c>
      <c r="F11" s="54">
        <v>13.6</v>
      </c>
      <c r="G11" s="54">
        <v>10.199999999999999</v>
      </c>
      <c r="H11" s="37">
        <f t="shared" si="0"/>
        <v>40.799999999999997</v>
      </c>
    </row>
    <row r="12" spans="1:9" x14ac:dyDescent="0.2">
      <c r="A12" s="61" t="s">
        <v>22</v>
      </c>
      <c r="B12" s="62"/>
      <c r="C12" s="62"/>
      <c r="D12" s="53">
        <v>24</v>
      </c>
      <c r="E12" s="54">
        <v>17</v>
      </c>
      <c r="F12" s="54">
        <v>10</v>
      </c>
      <c r="G12" s="54">
        <v>10.199999999999999</v>
      </c>
      <c r="H12" s="37">
        <f t="shared" si="0"/>
        <v>37.200000000000003</v>
      </c>
    </row>
  </sheetData>
  <mergeCells count="10">
    <mergeCell ref="A12:C12"/>
    <mergeCell ref="A7:C7"/>
    <mergeCell ref="A8:C8"/>
    <mergeCell ref="A9:C9"/>
    <mergeCell ref="A10:C10"/>
    <mergeCell ref="A3:C3"/>
    <mergeCell ref="A4:C4"/>
    <mergeCell ref="A5:C5"/>
    <mergeCell ref="A6:C6"/>
    <mergeCell ref="A11:C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7"/>
  <sheetViews>
    <sheetView tabSelected="1" workbookViewId="0">
      <selection activeCell="S23" sqref="S23"/>
    </sheetView>
  </sheetViews>
  <sheetFormatPr defaultRowHeight="15" x14ac:dyDescent="0.2"/>
  <cols>
    <col min="1" max="1" width="33" style="16" customWidth="1"/>
    <col min="2" max="7" width="7.7109375" style="16" customWidth="1"/>
    <col min="8" max="9" width="7.5703125" style="16" customWidth="1"/>
    <col min="10" max="12" width="7.7109375" style="16" customWidth="1"/>
    <col min="13" max="16384" width="9.140625" style="16"/>
  </cols>
  <sheetData>
    <row r="1" spans="1:15" ht="15.75" x14ac:dyDescent="0.25">
      <c r="A1" s="13" t="s">
        <v>6</v>
      </c>
      <c r="B1" s="14"/>
      <c r="C1" s="13"/>
      <c r="D1" s="13"/>
      <c r="E1" s="13"/>
      <c r="F1" s="13"/>
      <c r="G1" s="13"/>
      <c r="H1" s="13"/>
      <c r="I1" s="15"/>
      <c r="J1" s="15"/>
    </row>
    <row r="2" spans="1:15" ht="6" customHeight="1" x14ac:dyDescent="0.25">
      <c r="A2" s="13"/>
      <c r="B2" s="14"/>
      <c r="C2" s="13"/>
      <c r="D2" s="13"/>
      <c r="E2" s="13"/>
      <c r="F2" s="13"/>
      <c r="G2" s="13"/>
      <c r="H2" s="13"/>
      <c r="I2" s="15"/>
      <c r="J2" s="15"/>
    </row>
    <row r="3" spans="1:15" ht="15.75" x14ac:dyDescent="0.25">
      <c r="A3" s="66" t="s">
        <v>14</v>
      </c>
      <c r="B3" s="66"/>
      <c r="C3" s="66"/>
      <c r="D3" s="66"/>
      <c r="E3" s="66"/>
      <c r="F3" s="66"/>
      <c r="G3" s="66"/>
      <c r="H3" s="66"/>
      <c r="I3" s="15"/>
      <c r="J3" s="15"/>
    </row>
    <row r="4" spans="1:15" x14ac:dyDescent="0.2">
      <c r="A4" s="14"/>
      <c r="B4" s="14"/>
      <c r="C4" s="14"/>
      <c r="D4" s="14"/>
      <c r="E4" s="14"/>
      <c r="F4" s="14"/>
      <c r="G4" s="17"/>
      <c r="H4" s="17"/>
      <c r="I4" s="18"/>
      <c r="J4" s="18"/>
    </row>
    <row r="5" spans="1:15" ht="15.75" x14ac:dyDescent="0.25">
      <c r="G5" s="64" t="s">
        <v>11</v>
      </c>
      <c r="H5" s="64"/>
      <c r="I5" s="19"/>
      <c r="J5" s="20"/>
      <c r="K5" s="65" t="s">
        <v>12</v>
      </c>
      <c r="L5" s="65"/>
      <c r="M5" s="20"/>
      <c r="N5" s="64" t="s">
        <v>13</v>
      </c>
      <c r="O5" s="64"/>
    </row>
    <row r="6" spans="1:15" s="24" customFormat="1" ht="135" customHeight="1" x14ac:dyDescent="0.2">
      <c r="A6" s="21"/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48" t="s">
        <v>7</v>
      </c>
      <c r="J6" s="23">
        <f>F6</f>
        <v>5</v>
      </c>
      <c r="K6" s="23" t="s">
        <v>9</v>
      </c>
      <c r="L6" s="34" t="s">
        <v>8</v>
      </c>
      <c r="N6" s="22" t="s">
        <v>1</v>
      </c>
      <c r="O6" s="48" t="s">
        <v>10</v>
      </c>
    </row>
    <row r="7" spans="1:15" s="49" customFormat="1" ht="16.5" customHeight="1" x14ac:dyDescent="0.2">
      <c r="A7" s="57" t="str">
        <f>'5'!A4:D4</f>
        <v>ABM</v>
      </c>
      <c r="B7" s="42">
        <f>'1'!H4</f>
        <v>45.5</v>
      </c>
      <c r="C7" s="42">
        <f>'2'!H4</f>
        <v>36</v>
      </c>
      <c r="D7" s="42">
        <f>'3'!H4</f>
        <v>41.5</v>
      </c>
      <c r="E7" s="42">
        <f>'4'!H4</f>
        <v>32</v>
      </c>
      <c r="F7" s="42">
        <f>'5'!H4</f>
        <v>52.1</v>
      </c>
      <c r="G7" s="42">
        <f>AVERAGE(B7:F7)</f>
        <v>41.42</v>
      </c>
      <c r="H7" s="41">
        <f>RANK(G7,$G$7:$G$15,0)</f>
        <v>2</v>
      </c>
      <c r="J7" s="58">
        <f>'5'!D4</f>
        <v>32</v>
      </c>
      <c r="K7" s="59">
        <f>AVERAGE(J7)</f>
        <v>32</v>
      </c>
      <c r="L7" s="39">
        <f>RANK(K7,$K$7:$K$15,0)</f>
        <v>3</v>
      </c>
      <c r="N7" s="60">
        <f>G7+K7</f>
        <v>73.42</v>
      </c>
      <c r="O7" s="41">
        <f>RANK(N7,$N$7:$N$15,0)</f>
        <v>3</v>
      </c>
    </row>
    <row r="8" spans="1:15" s="49" customFormat="1" ht="16.5" customHeight="1" x14ac:dyDescent="0.2">
      <c r="A8" s="47" t="str">
        <f>'5'!A5:D5</f>
        <v>AHI</v>
      </c>
      <c r="B8" s="42">
        <f>'1'!H5</f>
        <v>33.5</v>
      </c>
      <c r="C8" s="42">
        <f>'2'!H5</f>
        <v>48</v>
      </c>
      <c r="D8" s="42">
        <f>'3'!H5</f>
        <v>31</v>
      </c>
      <c r="E8" s="42">
        <f>'4'!H5</f>
        <v>36</v>
      </c>
      <c r="F8" s="43">
        <f>'5'!H5</f>
        <v>52.800000000000004</v>
      </c>
      <c r="G8" s="43">
        <f>AVERAGE(B8:F8)</f>
        <v>40.260000000000005</v>
      </c>
      <c r="H8" s="41">
        <f t="shared" ref="H8:H15" si="0">RANK(G8,$G$7:$G$15,0)</f>
        <v>3</v>
      </c>
      <c r="J8" s="51">
        <f>'5'!D5</f>
        <v>36</v>
      </c>
      <c r="K8" s="44">
        <f t="shared" ref="K8:K14" si="1">AVERAGE(J8)</f>
        <v>36</v>
      </c>
      <c r="L8" s="39">
        <f t="shared" ref="L8:L15" si="2">RANK(K8,$K$7:$K$15,0)</f>
        <v>2</v>
      </c>
      <c r="N8" s="40">
        <f t="shared" ref="N8:N14" si="3">G8+K8</f>
        <v>76.260000000000005</v>
      </c>
      <c r="O8" s="41">
        <f t="shared" ref="O8:O15" si="4">RANK(N8,$N$7:$N$15,0)</f>
        <v>2</v>
      </c>
    </row>
    <row r="9" spans="1:15" ht="16.5" customHeight="1" x14ac:dyDescent="0.2">
      <c r="A9" s="32" t="str">
        <f>'5'!A6:D6</f>
        <v>HCSG Campus Services</v>
      </c>
      <c r="B9" s="25">
        <f>'1'!H6</f>
        <v>32.5</v>
      </c>
      <c r="C9" s="25">
        <f>'2'!H6</f>
        <v>28</v>
      </c>
      <c r="D9" s="25">
        <f>'3'!H6</f>
        <v>33</v>
      </c>
      <c r="E9" s="25">
        <f>'4'!H6</f>
        <v>32</v>
      </c>
      <c r="F9" s="27">
        <f>'5'!H6</f>
        <v>42</v>
      </c>
      <c r="G9" s="27">
        <f>AVERAGE(B9:F9)</f>
        <v>33.5</v>
      </c>
      <c r="H9" s="46">
        <f>RANK(G9,$G$7:$G$15,0)</f>
        <v>8</v>
      </c>
      <c r="J9" s="45">
        <f>'5'!D6</f>
        <v>32</v>
      </c>
      <c r="K9" s="28">
        <f t="shared" si="1"/>
        <v>32</v>
      </c>
      <c r="L9" s="35">
        <f t="shared" si="2"/>
        <v>3</v>
      </c>
      <c r="N9" s="30">
        <f t="shared" si="3"/>
        <v>65.5</v>
      </c>
      <c r="O9" s="46">
        <f t="shared" si="4"/>
        <v>7</v>
      </c>
    </row>
    <row r="10" spans="1:15" x14ac:dyDescent="0.2">
      <c r="A10" s="32" t="str">
        <f>'5'!A7:D7</f>
        <v>HES</v>
      </c>
      <c r="B10" s="25">
        <f>'1'!H7</f>
        <v>43.5</v>
      </c>
      <c r="C10" s="25">
        <f>'2'!H7</f>
        <v>36</v>
      </c>
      <c r="D10" s="25">
        <f>'3'!H7</f>
        <v>41.5</v>
      </c>
      <c r="E10" s="25">
        <f>'4'!H7</f>
        <v>32</v>
      </c>
      <c r="F10" s="27">
        <f>'5'!H7</f>
        <v>42</v>
      </c>
      <c r="G10" s="27">
        <f t="shared" ref="G10:G15" si="5">AVERAGE(B10:F10)</f>
        <v>39</v>
      </c>
      <c r="H10" s="46">
        <f t="shared" si="0"/>
        <v>4</v>
      </c>
      <c r="J10" s="45">
        <f>'5'!D7</f>
        <v>32</v>
      </c>
      <c r="K10" s="28">
        <f t="shared" si="1"/>
        <v>32</v>
      </c>
      <c r="L10" s="35">
        <f t="shared" si="2"/>
        <v>3</v>
      </c>
      <c r="N10" s="30">
        <f t="shared" si="3"/>
        <v>71</v>
      </c>
      <c r="O10" s="46">
        <f t="shared" si="4"/>
        <v>4</v>
      </c>
    </row>
    <row r="11" spans="1:15" x14ac:dyDescent="0.2">
      <c r="A11" s="32" t="str">
        <f>'5'!A8:D8</f>
        <v>IQS Inc</v>
      </c>
      <c r="B11" s="25">
        <f>'1'!H8</f>
        <v>40</v>
      </c>
      <c r="C11" s="25">
        <f>'2'!H8</f>
        <v>36</v>
      </c>
      <c r="D11" s="25">
        <f>'3'!H8</f>
        <v>43</v>
      </c>
      <c r="E11" s="25">
        <f>'4'!H8</f>
        <v>32</v>
      </c>
      <c r="F11" s="27">
        <f>'5'!H8</f>
        <v>36</v>
      </c>
      <c r="G11" s="27">
        <f t="shared" si="5"/>
        <v>37.4</v>
      </c>
      <c r="H11" s="46">
        <f t="shared" si="0"/>
        <v>6</v>
      </c>
      <c r="J11" s="45">
        <f>'5'!D8</f>
        <v>32</v>
      </c>
      <c r="K11" s="28">
        <f t="shared" si="1"/>
        <v>32</v>
      </c>
      <c r="L11" s="35">
        <f t="shared" si="2"/>
        <v>3</v>
      </c>
      <c r="N11" s="30">
        <f t="shared" si="3"/>
        <v>69.400000000000006</v>
      </c>
      <c r="O11" s="46">
        <f t="shared" si="4"/>
        <v>5</v>
      </c>
    </row>
    <row r="12" spans="1:15" x14ac:dyDescent="0.2">
      <c r="A12" s="32" t="str">
        <f>'5'!A9:D9</f>
        <v>MetroClean</v>
      </c>
      <c r="B12" s="25">
        <f>'1'!H9</f>
        <v>48</v>
      </c>
      <c r="C12" s="25">
        <f>'2'!H9</f>
        <v>33</v>
      </c>
      <c r="D12" s="25">
        <f>'3'!H9</f>
        <v>43</v>
      </c>
      <c r="E12" s="25">
        <f>'4'!H9</f>
        <v>36</v>
      </c>
      <c r="F12" s="27">
        <f>'5'!H9</f>
        <v>51.5</v>
      </c>
      <c r="G12" s="27">
        <f t="shared" si="5"/>
        <v>42.3</v>
      </c>
      <c r="H12" s="46">
        <f t="shared" si="0"/>
        <v>1</v>
      </c>
      <c r="J12" s="45">
        <f>'5'!D9</f>
        <v>24</v>
      </c>
      <c r="K12" s="28">
        <f t="shared" si="1"/>
        <v>24</v>
      </c>
      <c r="L12" s="35">
        <f t="shared" si="2"/>
        <v>8</v>
      </c>
      <c r="N12" s="30">
        <f t="shared" si="3"/>
        <v>66.3</v>
      </c>
      <c r="O12" s="46">
        <f t="shared" si="4"/>
        <v>6</v>
      </c>
    </row>
    <row r="13" spans="1:15" s="49" customFormat="1" x14ac:dyDescent="0.2">
      <c r="A13" s="47" t="str">
        <f>'5'!A10:D10</f>
        <v>Pritchard</v>
      </c>
      <c r="B13" s="42">
        <f>'1'!H10</f>
        <v>39.5</v>
      </c>
      <c r="C13" s="42">
        <f>'2'!H10</f>
        <v>24</v>
      </c>
      <c r="D13" s="42">
        <f>'3'!H10</f>
        <v>41</v>
      </c>
      <c r="E13" s="42">
        <f>'4'!H10</f>
        <v>36</v>
      </c>
      <c r="F13" s="43">
        <f>'5'!H10</f>
        <v>48.5</v>
      </c>
      <c r="G13" s="43">
        <f t="shared" si="5"/>
        <v>37.799999999999997</v>
      </c>
      <c r="H13" s="41">
        <f t="shared" si="0"/>
        <v>5</v>
      </c>
      <c r="J13" s="51">
        <f>'5'!D10</f>
        <v>40</v>
      </c>
      <c r="K13" s="44">
        <f t="shared" si="1"/>
        <v>40</v>
      </c>
      <c r="L13" s="39">
        <f t="shared" si="2"/>
        <v>1</v>
      </c>
      <c r="N13" s="40">
        <f t="shared" si="3"/>
        <v>77.8</v>
      </c>
      <c r="O13" s="41">
        <f t="shared" si="4"/>
        <v>1</v>
      </c>
    </row>
    <row r="14" spans="1:15" x14ac:dyDescent="0.2">
      <c r="A14" s="31" t="str">
        <f>'5'!A11:D11</f>
        <v>Star Building</v>
      </c>
      <c r="B14" s="25">
        <f>'1'!H11</f>
        <v>41</v>
      </c>
      <c r="C14" s="25">
        <f>'2'!H11</f>
        <v>28</v>
      </c>
      <c r="D14" s="25">
        <f>'3'!H11</f>
        <v>36</v>
      </c>
      <c r="E14" s="25">
        <f>'4'!H11</f>
        <v>36</v>
      </c>
      <c r="F14" s="25">
        <f>'5'!H11</f>
        <v>40.799999999999997</v>
      </c>
      <c r="G14" s="25">
        <f t="shared" si="5"/>
        <v>36.36</v>
      </c>
      <c r="H14" s="46">
        <f t="shared" si="0"/>
        <v>7</v>
      </c>
      <c r="J14" s="38">
        <f>'5'!D11</f>
        <v>28</v>
      </c>
      <c r="K14" s="26">
        <f t="shared" si="1"/>
        <v>28</v>
      </c>
      <c r="L14" s="35">
        <f t="shared" si="2"/>
        <v>7</v>
      </c>
      <c r="N14" s="29">
        <f t="shared" si="3"/>
        <v>64.36</v>
      </c>
      <c r="O14" s="46">
        <f t="shared" si="4"/>
        <v>8</v>
      </c>
    </row>
    <row r="15" spans="1:15" x14ac:dyDescent="0.2">
      <c r="A15" s="32" t="str">
        <f>'5'!A12:D12</f>
        <v>UCBM</v>
      </c>
      <c r="B15" s="25">
        <f>'1'!H12</f>
        <v>31.5</v>
      </c>
      <c r="C15" s="25">
        <f>'2'!H12</f>
        <v>28</v>
      </c>
      <c r="D15" s="25">
        <f>'3'!H12</f>
        <v>32</v>
      </c>
      <c r="E15" s="25">
        <f>'4'!H12</f>
        <v>32</v>
      </c>
      <c r="F15" s="27">
        <f>'5'!H12</f>
        <v>37.200000000000003</v>
      </c>
      <c r="G15" s="27">
        <f t="shared" si="5"/>
        <v>32.14</v>
      </c>
      <c r="H15" s="46">
        <f t="shared" si="0"/>
        <v>9</v>
      </c>
      <c r="J15" s="45">
        <f>'5'!D12</f>
        <v>24</v>
      </c>
      <c r="K15" s="28">
        <f t="shared" ref="K15" si="6">AVERAGE(J15)</f>
        <v>24</v>
      </c>
      <c r="L15" s="35">
        <f t="shared" si="2"/>
        <v>8</v>
      </c>
      <c r="N15" s="30">
        <f t="shared" ref="N15" si="7">G15+K15</f>
        <v>56.14</v>
      </c>
      <c r="O15" s="46">
        <f t="shared" si="4"/>
        <v>9</v>
      </c>
    </row>
    <row r="19" spans="1:1" x14ac:dyDescent="0.2">
      <c r="A19" s="16" t="s">
        <v>26</v>
      </c>
    </row>
    <row r="26" spans="1:1" x14ac:dyDescent="0.2">
      <c r="A26" s="33" t="s">
        <v>25</v>
      </c>
    </row>
    <row r="27" spans="1:1" x14ac:dyDescent="0.2">
      <c r="A27" s="33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Shen, Eric T</cp:lastModifiedBy>
  <cp:lastPrinted>2013-06-21T21:40:12Z</cp:lastPrinted>
  <dcterms:created xsi:type="dcterms:W3CDTF">2013-06-21T21:38:22Z</dcterms:created>
  <dcterms:modified xsi:type="dcterms:W3CDTF">2025-04-22T18:41:34Z</dcterms:modified>
</cp:coreProperties>
</file>