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449398CE-670E-4AC8-BFC1-6A35B1DAE730}" xr6:coauthVersionLast="36" xr6:coauthVersionMax="47" xr10:uidLastSave="{00000000-0000-0000-0000-000000000000}"/>
  <bookViews>
    <workbookView xWindow="0" yWindow="0" windowWidth="28800" windowHeight="14025" tabRatio="671" activeTab="8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9" r:id="rId6"/>
    <sheet name="7" sheetId="20" r:id="rId7"/>
    <sheet name="HUB" sheetId="18" r:id="rId8"/>
    <sheet name="Summary" sheetId="1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T6" i="1" l="1"/>
  <c r="U6" i="1"/>
  <c r="I4" i="18"/>
  <c r="I5" i="18"/>
  <c r="I6" i="18"/>
  <c r="I7" i="18"/>
  <c r="I8" i="18"/>
  <c r="I9" i="18"/>
  <c r="I10" i="18"/>
  <c r="I11" i="18"/>
  <c r="I12" i="18"/>
  <c r="I13" i="18"/>
  <c r="I14" i="18"/>
  <c r="I15" i="18"/>
  <c r="I15" i="20" l="1"/>
  <c r="I14" i="20"/>
  <c r="H17" i="1" s="1"/>
  <c r="I13" i="20"/>
  <c r="H16" i="1" s="1"/>
  <c r="I12" i="20"/>
  <c r="H15" i="1" s="1"/>
  <c r="I11" i="20"/>
  <c r="H14" i="1" s="1"/>
  <c r="I10" i="20"/>
  <c r="H13" i="1" s="1"/>
  <c r="I9" i="20"/>
  <c r="H12" i="1" s="1"/>
  <c r="I8" i="20"/>
  <c r="H11" i="1" s="1"/>
  <c r="I7" i="20"/>
  <c r="H10" i="1" s="1"/>
  <c r="I6" i="20"/>
  <c r="H9" i="1" s="1"/>
  <c r="I5" i="20"/>
  <c r="H8" i="1" s="1"/>
  <c r="I4" i="20"/>
  <c r="H7" i="1" s="1"/>
  <c r="I15" i="19"/>
  <c r="G18" i="1" s="1"/>
  <c r="I14" i="19"/>
  <c r="G17" i="1" s="1"/>
  <c r="I13" i="19"/>
  <c r="G16" i="1" s="1"/>
  <c r="I12" i="19"/>
  <c r="G15" i="1" s="1"/>
  <c r="I11" i="19"/>
  <c r="G14" i="1" s="1"/>
  <c r="I10" i="19"/>
  <c r="G13" i="1" s="1"/>
  <c r="I9" i="19"/>
  <c r="G12" i="1" s="1"/>
  <c r="I8" i="19"/>
  <c r="G11" i="1" s="1"/>
  <c r="I7" i="19"/>
  <c r="G10" i="1" s="1"/>
  <c r="I6" i="19"/>
  <c r="G9" i="1" s="1"/>
  <c r="I5" i="19"/>
  <c r="G8" i="1" s="1"/>
  <c r="I4" i="19"/>
  <c r="G7" i="1" s="1"/>
  <c r="I15" i="10"/>
  <c r="I14" i="10"/>
  <c r="I13" i="10"/>
  <c r="I12" i="10"/>
  <c r="I11" i="10"/>
  <c r="I10" i="10"/>
  <c r="I9" i="10"/>
  <c r="I8" i="10"/>
  <c r="I7" i="10"/>
  <c r="I6" i="10"/>
  <c r="I5" i="10"/>
  <c r="I4" i="10"/>
  <c r="I15" i="9"/>
  <c r="E18" i="1" s="1"/>
  <c r="I14" i="9"/>
  <c r="I13" i="9"/>
  <c r="I12" i="9"/>
  <c r="I11" i="9"/>
  <c r="I10" i="9"/>
  <c r="I9" i="9"/>
  <c r="I8" i="9"/>
  <c r="E11" i="1" s="1"/>
  <c r="I7" i="9"/>
  <c r="I6" i="9"/>
  <c r="I5" i="9"/>
  <c r="I4" i="9"/>
  <c r="I15" i="5"/>
  <c r="I14" i="5"/>
  <c r="I13" i="5"/>
  <c r="I12" i="5"/>
  <c r="I11" i="5"/>
  <c r="I10" i="5"/>
  <c r="I9" i="5"/>
  <c r="I8" i="5"/>
  <c r="I7" i="5"/>
  <c r="I6" i="5"/>
  <c r="I5" i="5"/>
  <c r="I4" i="5"/>
  <c r="I15" i="3"/>
  <c r="I14" i="3"/>
  <c r="I13" i="3"/>
  <c r="I12" i="3"/>
  <c r="I11" i="3"/>
  <c r="I10" i="3"/>
  <c r="I9" i="3"/>
  <c r="I8" i="3"/>
  <c r="I7" i="3"/>
  <c r="I6" i="3"/>
  <c r="I5" i="3"/>
  <c r="I4" i="3"/>
  <c r="H18" i="1"/>
  <c r="I15" i="2"/>
  <c r="B18" i="1" s="1"/>
  <c r="M18" i="1"/>
  <c r="C18" i="1"/>
  <c r="P18" i="1" s="1"/>
  <c r="D18" i="1"/>
  <c r="Q18" i="1" s="1"/>
  <c r="F18" i="1"/>
  <c r="S18" i="1" s="1"/>
  <c r="A18" i="1"/>
  <c r="U11" i="1" l="1"/>
  <c r="T13" i="1"/>
  <c r="O18" i="1"/>
  <c r="V18" i="1" s="1"/>
  <c r="U18" i="1"/>
  <c r="T18" i="1"/>
  <c r="R18" i="1"/>
  <c r="T8" i="1"/>
  <c r="U8" i="1"/>
  <c r="U10" i="1"/>
  <c r="I18" i="1"/>
  <c r="J18" i="1"/>
  <c r="M8" i="1"/>
  <c r="M9" i="1"/>
  <c r="U9" i="1" s="1"/>
  <c r="M10" i="1"/>
  <c r="T10" i="1" s="1"/>
  <c r="M11" i="1"/>
  <c r="T11" i="1" s="1"/>
  <c r="M12" i="1"/>
  <c r="T12" i="1" s="1"/>
  <c r="M13" i="1"/>
  <c r="U13" i="1" s="1"/>
  <c r="M14" i="1"/>
  <c r="T14" i="1" s="1"/>
  <c r="M15" i="1"/>
  <c r="T15" i="1" s="1"/>
  <c r="M16" i="1"/>
  <c r="T16" i="1" s="1"/>
  <c r="M17" i="1"/>
  <c r="T17" i="1" s="1"/>
  <c r="M7" i="1"/>
  <c r="U14" i="1" l="1"/>
  <c r="U15" i="1"/>
  <c r="U17" i="1"/>
  <c r="U12" i="1"/>
  <c r="T9" i="1"/>
  <c r="U16" i="1"/>
  <c r="T7" i="1"/>
  <c r="U7" i="1"/>
  <c r="S6" i="1"/>
  <c r="R6" i="1"/>
  <c r="Q6" i="1"/>
  <c r="P6" i="1"/>
  <c r="O6" i="1"/>
  <c r="A17" i="1" l="1"/>
  <c r="F17" i="1"/>
  <c r="E17" i="1"/>
  <c r="D17" i="1"/>
  <c r="C17" i="1"/>
  <c r="I14" i="2"/>
  <c r="B17" i="1" s="1"/>
  <c r="I13" i="2"/>
  <c r="I12" i="2"/>
  <c r="I11" i="2"/>
  <c r="I10" i="2"/>
  <c r="I9" i="2"/>
  <c r="I8" i="2"/>
  <c r="I7" i="2"/>
  <c r="I6" i="2"/>
  <c r="I5" i="2"/>
  <c r="I4" i="2"/>
  <c r="I17" i="1" l="1"/>
  <c r="J17" i="1"/>
  <c r="P17" i="1"/>
  <c r="S17" i="1"/>
  <c r="C7" i="1"/>
  <c r="D7" i="1"/>
  <c r="F7" i="1"/>
  <c r="Q17" i="1" l="1"/>
  <c r="R17" i="1"/>
  <c r="O1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E7" i="1"/>
  <c r="V17" i="1" l="1"/>
  <c r="A8" i="1"/>
  <c r="A9" i="1"/>
  <c r="A10" i="1"/>
  <c r="A11" i="1"/>
  <c r="A12" i="1"/>
  <c r="A13" i="1"/>
  <c r="A14" i="1"/>
  <c r="A15" i="1"/>
  <c r="A16" i="1"/>
  <c r="A7" i="1"/>
  <c r="B8" i="1"/>
  <c r="B9" i="1"/>
  <c r="B10" i="1"/>
  <c r="B11" i="1"/>
  <c r="B12" i="1"/>
  <c r="B13" i="1"/>
  <c r="B14" i="1"/>
  <c r="B15" i="1"/>
  <c r="B16" i="1"/>
  <c r="B7" i="1"/>
  <c r="I10" i="1" l="1"/>
  <c r="J10" i="1"/>
  <c r="I7" i="1"/>
  <c r="J7" i="1"/>
  <c r="I9" i="1"/>
  <c r="J9" i="1"/>
  <c r="I13" i="1"/>
  <c r="J13" i="1"/>
  <c r="I11" i="1"/>
  <c r="J11" i="1"/>
  <c r="J16" i="1"/>
  <c r="I16" i="1"/>
  <c r="J8" i="1"/>
  <c r="I8" i="1"/>
  <c r="I15" i="1"/>
  <c r="J15" i="1"/>
  <c r="I12" i="1"/>
  <c r="J12" i="1"/>
  <c r="J14" i="1"/>
  <c r="I14" i="1"/>
  <c r="O7" i="1"/>
  <c r="O15" i="1"/>
  <c r="Q14" i="1"/>
  <c r="S10" i="1"/>
  <c r="O9" i="1"/>
  <c r="O8" i="1"/>
  <c r="O11" i="1"/>
  <c r="Q13" i="1"/>
  <c r="R12" i="1"/>
  <c r="P7" i="1"/>
  <c r="O10" i="1"/>
  <c r="Q10" i="1"/>
  <c r="O16" i="1"/>
  <c r="K15" i="1" l="1"/>
  <c r="K16" i="1"/>
  <c r="K11" i="1"/>
  <c r="K10" i="1"/>
  <c r="K14" i="1"/>
  <c r="K7" i="1"/>
  <c r="K18" i="1"/>
  <c r="K17" i="1"/>
  <c r="K12" i="1"/>
  <c r="K13" i="1"/>
  <c r="K9" i="1"/>
  <c r="K8" i="1"/>
  <c r="P14" i="1"/>
  <c r="S12" i="1"/>
  <c r="O12" i="1"/>
  <c r="Q12" i="1"/>
  <c r="P12" i="1"/>
  <c r="S14" i="1"/>
  <c r="S9" i="1"/>
  <c r="P8" i="1"/>
  <c r="R14" i="1"/>
  <c r="R10" i="1"/>
  <c r="P10" i="1"/>
  <c r="R9" i="1"/>
  <c r="Q9" i="1"/>
  <c r="P9" i="1"/>
  <c r="P13" i="1"/>
  <c r="R8" i="1"/>
  <c r="S13" i="1"/>
  <c r="O14" i="1"/>
  <c r="S16" i="1"/>
  <c r="R16" i="1"/>
  <c r="P16" i="1"/>
  <c r="Q16" i="1"/>
  <c r="R15" i="1"/>
  <c r="S15" i="1"/>
  <c r="P15" i="1"/>
  <c r="Q15" i="1"/>
  <c r="Q7" i="1"/>
  <c r="R7" i="1"/>
  <c r="S7" i="1"/>
  <c r="Q8" i="1"/>
  <c r="S8" i="1"/>
  <c r="R11" i="1"/>
  <c r="S11" i="1"/>
  <c r="P11" i="1"/>
  <c r="Q11" i="1"/>
  <c r="R13" i="1"/>
  <c r="O13" i="1"/>
  <c r="V14" i="1" l="1"/>
  <c r="V15" i="1"/>
  <c r="V7" i="1"/>
  <c r="V10" i="1"/>
  <c r="V8" i="1"/>
  <c r="V9" i="1"/>
  <c r="V11" i="1"/>
  <c r="V16" i="1"/>
  <c r="V13" i="1"/>
  <c r="V12" i="1"/>
  <c r="W12" i="1" l="1"/>
  <c r="W9" i="1"/>
  <c r="W11" i="1"/>
  <c r="W8" i="1"/>
  <c r="W18" i="1"/>
  <c r="W17" i="1"/>
  <c r="W7" i="1"/>
  <c r="W14" i="1"/>
  <c r="W16" i="1"/>
  <c r="W10" i="1"/>
  <c r="W13" i="1"/>
  <c r="W15" i="1"/>
</calcChain>
</file>

<file path=xl/sharedStrings.xml><?xml version="1.0" encoding="utf-8"?>
<sst xmlns="http://schemas.openxmlformats.org/spreadsheetml/2006/main" count="180" uniqueCount="33">
  <si>
    <t xml:space="preserve">RESPONDENT SUMMARY 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</si>
  <si>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</si>
  <si>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</si>
  <si>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</si>
  <si>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</si>
  <si>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</si>
  <si>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</si>
  <si>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</si>
  <si>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HUB</t>
  </si>
  <si>
    <t xml:space="preserve">Technical </t>
  </si>
  <si>
    <t>Rank of Tech + HUB</t>
  </si>
  <si>
    <t>c</t>
  </si>
  <si>
    <t>Criteria 7 (HUB)</t>
  </si>
  <si>
    <t>Total (technical)</t>
  </si>
  <si>
    <t>Final Score (Tech+HUB)</t>
  </si>
  <si>
    <t>Total Weighted Technical  Score (Average)</t>
  </si>
  <si>
    <t>Total Weighted Technical  Score</t>
  </si>
  <si>
    <t>Rank of  Weighted Technical  Score</t>
  </si>
  <si>
    <t>Weighted HUB Score</t>
  </si>
  <si>
    <t>Total Weighted Score</t>
  </si>
  <si>
    <t>Cannon Design</t>
  </si>
  <si>
    <t>CDI Douglass Pye</t>
  </si>
  <si>
    <t>FC Architecture</t>
  </si>
  <si>
    <t>Gensler</t>
  </si>
  <si>
    <t>Harrison Kornberg</t>
  </si>
  <si>
    <t>Huitt Zollars</t>
  </si>
  <si>
    <t>Kirksey and Workshop</t>
  </si>
  <si>
    <t>LDD Blueline</t>
  </si>
  <si>
    <t>Moody Nolan and Page</t>
  </si>
  <si>
    <t>Oconnell Robertson and Smith &amp; Co</t>
  </si>
  <si>
    <t>PBK</t>
  </si>
  <si>
    <t>PGAL</t>
  </si>
  <si>
    <t xml:space="preserve">RFQ730-25006 A&amp;E Student Center North Expansion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</si>
</sst>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1"/>
      <color rgb="FF000000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1">
    <xf numFmtId="0" fontId="0" fillId="0" borderId="0"/>
    <xf numFmtId="44" fontId="24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4" fillId="2" borderId="1" applyNumberFormat="0" applyFont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0" borderId="0" applyNumberFormat="0" applyBorder="0" applyAlignment="0" applyProtection="0"/>
    <xf numFmtId="0" fontId="28" fillId="4" borderId="0" applyNumberFormat="0" applyBorder="0" applyAlignment="0" applyProtection="0"/>
    <xf numFmtId="0" fontId="29" fillId="21" borderId="2" applyNumberFormat="0" applyAlignment="0" applyProtection="0"/>
    <xf numFmtId="0" fontId="30" fillId="22" borderId="3" applyNumberFormat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8" borderId="2" applyNumberFormat="0" applyAlignment="0" applyProtection="0"/>
    <xf numFmtId="0" fontId="37" fillId="0" borderId="7" applyNumberFormat="0" applyFill="0" applyAlignment="0" applyProtection="0"/>
    <xf numFmtId="0" fontId="38" fillId="23" borderId="0" applyNumberFormat="0" applyBorder="0" applyAlignment="0" applyProtection="0"/>
    <xf numFmtId="0" fontId="25" fillId="2" borderId="1" applyNumberFormat="0" applyFont="0" applyAlignment="0" applyProtection="0"/>
    <xf numFmtId="0" fontId="39" fillId="21" borderId="8" applyNumberForma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0" fillId="0" borderId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0" borderId="0" applyNumberFormat="0" applyBorder="0" applyAlignment="0" applyProtection="0"/>
    <xf numFmtId="0" fontId="28" fillId="4" borderId="0" applyNumberFormat="0" applyBorder="0" applyAlignment="0" applyProtection="0"/>
    <xf numFmtId="0" fontId="29" fillId="21" borderId="2" applyNumberFormat="0" applyAlignment="0" applyProtection="0"/>
    <xf numFmtId="0" fontId="30" fillId="22" borderId="3" applyNumberFormat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8" borderId="2" applyNumberFormat="0" applyAlignment="0" applyProtection="0"/>
    <xf numFmtId="0" fontId="37" fillId="0" borderId="7" applyNumberFormat="0" applyFill="0" applyAlignment="0" applyProtection="0"/>
    <xf numFmtId="0" fontId="38" fillId="23" borderId="0" applyNumberFormat="0" applyBorder="0" applyAlignment="0" applyProtection="0"/>
    <xf numFmtId="0" fontId="39" fillId="21" borderId="8" applyNumberForma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4" fillId="0" borderId="0"/>
    <xf numFmtId="0" fontId="24" fillId="2" borderId="1" applyNumberFormat="0" applyFont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4" fillId="0" borderId="0"/>
    <xf numFmtId="0" fontId="24" fillId="2" borderId="1" applyNumberFormat="0" applyFont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3" fontId="24" fillId="0" borderId="0" applyFont="0" applyFill="0" applyBorder="0" applyAlignment="0" applyProtection="0"/>
    <xf numFmtId="0" fontId="8" fillId="0" borderId="0"/>
    <xf numFmtId="44" fontId="50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6" fillId="42" borderId="0" applyNumberFormat="0" applyBorder="0" applyAlignment="0" applyProtection="0"/>
    <xf numFmtId="0" fontId="39" fillId="21" borderId="52" applyNumberFormat="0" applyAlignment="0" applyProtection="0"/>
    <xf numFmtId="0" fontId="55" fillId="34" borderId="0" applyNumberFormat="0" applyBorder="0" applyAlignment="0" applyProtection="0"/>
    <xf numFmtId="0" fontId="36" fillId="8" borderId="50" applyNumberFormat="0" applyAlignment="0" applyProtection="0"/>
    <xf numFmtId="0" fontId="36" fillId="8" borderId="62" applyNumberFormat="0" applyAlignment="0" applyProtection="0"/>
    <xf numFmtId="0" fontId="69" fillId="0" borderId="0" applyNumberFormat="0" applyBorder="0" applyProtection="0"/>
    <xf numFmtId="0" fontId="56" fillId="40" borderId="0" applyNumberFormat="0" applyBorder="0" applyAlignment="0" applyProtection="0"/>
    <xf numFmtId="0" fontId="29" fillId="21" borderId="50" applyNumberFormat="0" applyAlignment="0" applyProtection="0"/>
    <xf numFmtId="0" fontId="56" fillId="34" borderId="0" applyNumberFormat="0" applyBorder="0" applyAlignment="0" applyProtection="0"/>
    <xf numFmtId="0" fontId="56" fillId="43" borderId="0" applyNumberFormat="0" applyBorder="0" applyAlignment="0" applyProtection="0"/>
    <xf numFmtId="0" fontId="66" fillId="31" borderId="74" applyNumberFormat="0" applyAlignment="0" applyProtection="0"/>
    <xf numFmtId="0" fontId="24" fillId="2" borderId="67" applyNumberFormat="0" applyFont="0" applyAlignment="0" applyProtection="0"/>
    <xf numFmtId="0" fontId="56" fillId="34" borderId="0" applyNumberFormat="0" applyBorder="0" applyAlignment="0" applyProtection="0"/>
    <xf numFmtId="0" fontId="55" fillId="33" borderId="0" applyNumberFormat="0" applyBorder="0" applyAlignment="0" applyProtection="0"/>
    <xf numFmtId="0" fontId="60" fillId="0" borderId="0" applyNumberFormat="0" applyFill="0" applyBorder="0" applyAlignment="0" applyProtection="0"/>
    <xf numFmtId="0" fontId="55" fillId="35" borderId="0" applyNumberFormat="0" applyBorder="0" applyAlignment="0" applyProtection="0"/>
    <xf numFmtId="0" fontId="56" fillId="43" borderId="0" applyNumberFormat="0" applyBorder="0" applyAlignment="0" applyProtection="0"/>
    <xf numFmtId="0" fontId="66" fillId="31" borderId="74" applyNumberFormat="0" applyAlignment="0" applyProtection="0"/>
    <xf numFmtId="0" fontId="55" fillId="29" borderId="0" applyNumberFormat="0" applyBorder="0" applyAlignment="0" applyProtection="0"/>
    <xf numFmtId="0" fontId="36" fillId="8" borderId="66" applyNumberFormat="0" applyAlignment="0" applyProtection="0"/>
    <xf numFmtId="0" fontId="24" fillId="2" borderId="63" applyNumberFormat="0" applyFont="0" applyAlignment="0" applyProtection="0"/>
    <xf numFmtId="0" fontId="55" fillId="29" borderId="0" applyNumberFormat="0" applyBorder="0" applyAlignment="0" applyProtection="0"/>
    <xf numFmtId="0" fontId="29" fillId="21" borderId="70" applyNumberFormat="0" applyAlignment="0" applyProtection="0"/>
    <xf numFmtId="0" fontId="24" fillId="2" borderId="51" applyNumberFormat="0" applyFont="0" applyAlignment="0" applyProtection="0"/>
    <xf numFmtId="0" fontId="67" fillId="0" borderId="79" applyNumberFormat="0" applyFill="0" applyAlignment="0" applyProtection="0"/>
    <xf numFmtId="0" fontId="60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36" fillId="8" borderId="58" applyNumberFormat="0" applyAlignment="0" applyProtection="0"/>
    <xf numFmtId="0" fontId="29" fillId="21" borderId="54" applyNumberFormat="0" applyAlignment="0" applyProtection="0"/>
    <xf numFmtId="0" fontId="39" fillId="21" borderId="72" applyNumberFormat="0" applyAlignment="0" applyProtection="0"/>
    <xf numFmtId="0" fontId="56" fillId="39" borderId="0" applyNumberFormat="0" applyBorder="0" applyAlignment="0" applyProtection="0"/>
    <xf numFmtId="0" fontId="55" fillId="34" borderId="0" applyNumberFormat="0" applyBorder="0" applyAlignment="0" applyProtection="0"/>
    <xf numFmtId="0" fontId="35" fillId="0" borderId="49" applyNumberFormat="0" applyFill="0" applyAlignment="0" applyProtection="0"/>
    <xf numFmtId="0" fontId="41" fillId="0" borderId="57" applyNumberFormat="0" applyFill="0" applyAlignment="0" applyProtection="0"/>
    <xf numFmtId="0" fontId="36" fillId="8" borderId="58" applyNumberFormat="0" applyAlignment="0" applyProtection="0"/>
    <xf numFmtId="0" fontId="29" fillId="21" borderId="58" applyNumberFormat="0" applyAlignment="0" applyProtection="0"/>
    <xf numFmtId="0" fontId="56" fillId="40" borderId="0" applyNumberFormat="0" applyBorder="0" applyAlignment="0" applyProtection="0"/>
    <xf numFmtId="0" fontId="24" fillId="2" borderId="59" applyNumberFormat="0" applyFont="0" applyAlignment="0" applyProtection="0"/>
    <xf numFmtId="0" fontId="36" fillId="8" borderId="66" applyNumberFormat="0" applyAlignment="0" applyProtection="0"/>
    <xf numFmtId="0" fontId="68" fillId="46" borderId="0" applyNumberFormat="0" applyBorder="0" applyAlignment="0" applyProtection="0"/>
    <xf numFmtId="0" fontId="29" fillId="21" borderId="66" applyNumberFormat="0" applyAlignment="0" applyProtection="0"/>
    <xf numFmtId="0" fontId="63" fillId="0" borderId="77" applyNumberFormat="0" applyFill="0" applyAlignment="0" applyProtection="0"/>
    <xf numFmtId="0" fontId="5" fillId="0" borderId="0"/>
    <xf numFmtId="0" fontId="55" fillId="26" borderId="0" applyNumberFormat="0" applyBorder="0" applyAlignment="0" applyProtection="0"/>
    <xf numFmtId="0" fontId="41" fillId="0" borderId="69" applyNumberFormat="0" applyFill="0" applyAlignment="0" applyProtection="0"/>
    <xf numFmtId="0" fontId="24" fillId="2" borderId="51" applyNumberFormat="0" applyFont="0" applyAlignment="0" applyProtection="0"/>
    <xf numFmtId="0" fontId="56" fillId="41" borderId="0" applyNumberFormat="0" applyBorder="0" applyAlignment="0" applyProtection="0"/>
    <xf numFmtId="0" fontId="29" fillId="21" borderId="62" applyNumberFormat="0" applyAlignment="0" applyProtection="0"/>
    <xf numFmtId="0" fontId="41" fillId="0" borderId="61" applyNumberFormat="0" applyFill="0" applyAlignment="0" applyProtection="0"/>
    <xf numFmtId="0" fontId="55" fillId="32" borderId="0" applyNumberFormat="0" applyBorder="0" applyAlignment="0" applyProtection="0"/>
    <xf numFmtId="0" fontId="29" fillId="21" borderId="58" applyNumberFormat="0" applyAlignment="0" applyProtection="0"/>
    <xf numFmtId="0" fontId="36" fillId="8" borderId="62" applyNumberFormat="0" applyAlignment="0" applyProtection="0"/>
    <xf numFmtId="0" fontId="55" fillId="31" borderId="0" applyNumberFormat="0" applyBorder="0" applyAlignment="0" applyProtection="0"/>
    <xf numFmtId="0" fontId="24" fillId="2" borderId="55" applyNumberFormat="0" applyFont="0" applyAlignment="0" applyProtection="0"/>
    <xf numFmtId="0" fontId="55" fillId="0" borderId="0"/>
    <xf numFmtId="0" fontId="36" fillId="8" borderId="70" applyNumberFormat="0" applyAlignment="0" applyProtection="0"/>
    <xf numFmtId="0" fontId="55" fillId="28" borderId="0" applyNumberFormat="0" applyBorder="0" applyAlignment="0" applyProtection="0"/>
    <xf numFmtId="0" fontId="56" fillId="33" borderId="0" applyNumberFormat="0" applyBorder="0" applyAlignment="0" applyProtection="0"/>
    <xf numFmtId="0" fontId="55" fillId="0" borderId="0" applyNumberFormat="0" applyFont="0" applyBorder="0" applyProtection="0"/>
    <xf numFmtId="0" fontId="24" fillId="2" borderId="71" applyNumberFormat="0" applyFont="0" applyAlignment="0" applyProtection="0"/>
    <xf numFmtId="0" fontId="62" fillId="0" borderId="76" applyNumberFormat="0" applyFill="0" applyAlignment="0" applyProtection="0"/>
    <xf numFmtId="0" fontId="29" fillId="21" borderId="54" applyNumberFormat="0" applyAlignment="0" applyProtection="0"/>
    <xf numFmtId="0" fontId="56" fillId="38" borderId="0" applyNumberFormat="0" applyBorder="0" applyAlignment="0" applyProtection="0"/>
    <xf numFmtId="0" fontId="36" fillId="8" borderId="54" applyNumberFormat="0" applyAlignment="0" applyProtection="0"/>
    <xf numFmtId="0" fontId="36" fillId="8" borderId="70" applyNumberFormat="0" applyAlignment="0" applyProtection="0"/>
    <xf numFmtId="0" fontId="41" fillId="0" borderId="53" applyNumberFormat="0" applyFill="0" applyAlignment="0" applyProtection="0"/>
    <xf numFmtId="0" fontId="39" fillId="21" borderId="52" applyNumberFormat="0" applyAlignment="0" applyProtection="0"/>
    <xf numFmtId="0" fontId="56" fillId="37" borderId="0" applyNumberFormat="0" applyBorder="0" applyAlignment="0" applyProtection="0"/>
    <xf numFmtId="0" fontId="36" fillId="8" borderId="50" applyNumberFormat="0" applyAlignment="0" applyProtection="0"/>
    <xf numFmtId="0" fontId="55" fillId="30" borderId="0" applyNumberFormat="0" applyBorder="0" applyAlignment="0" applyProtection="0"/>
    <xf numFmtId="0" fontId="39" fillId="21" borderId="60" applyNumberFormat="0" applyAlignment="0" applyProtection="0"/>
    <xf numFmtId="0" fontId="39" fillId="21" borderId="68" applyNumberFormat="0" applyAlignment="0" applyProtection="0"/>
    <xf numFmtId="0" fontId="29" fillId="21" borderId="50" applyNumberFormat="0" applyAlignment="0" applyProtection="0"/>
    <xf numFmtId="0" fontId="39" fillId="21" borderId="64" applyNumberFormat="0" applyAlignment="0" applyProtection="0"/>
    <xf numFmtId="0" fontId="36" fillId="8" borderId="54" applyNumberFormat="0" applyAlignment="0" applyProtection="0"/>
    <xf numFmtId="0" fontId="35" fillId="0" borderId="49" applyNumberFormat="0" applyFill="0" applyAlignment="0" applyProtection="0"/>
    <xf numFmtId="0" fontId="39" fillId="21" borderId="56" applyNumberFormat="0" applyAlignment="0" applyProtection="0"/>
    <xf numFmtId="0" fontId="56" fillId="38" borderId="0" applyNumberFormat="0" applyBorder="0" applyAlignment="0" applyProtection="0"/>
    <xf numFmtId="0" fontId="62" fillId="0" borderId="76" applyNumberFormat="0" applyFill="0" applyAlignment="0" applyProtection="0"/>
    <xf numFmtId="0" fontId="59" fillId="45" borderId="75" applyNumberFormat="0" applyAlignment="0" applyProtection="0"/>
    <xf numFmtId="0" fontId="69" fillId="0" borderId="0" applyNumberFormat="0" applyBorder="0" applyProtection="0"/>
    <xf numFmtId="0" fontId="56" fillId="39" borderId="0" applyNumberFormat="0" applyBorder="0" applyAlignment="0" applyProtection="0"/>
    <xf numFmtId="0" fontId="29" fillId="21" borderId="62" applyNumberFormat="0" applyAlignment="0" applyProtection="0"/>
    <xf numFmtId="0" fontId="41" fillId="0" borderId="65" applyNumberFormat="0" applyFill="0" applyAlignment="0" applyProtection="0"/>
    <xf numFmtId="0" fontId="29" fillId="21" borderId="66" applyNumberFormat="0" applyAlignment="0" applyProtection="0"/>
    <xf numFmtId="0" fontId="56" fillId="36" borderId="0" applyNumberFormat="0" applyBorder="0" applyAlignment="0" applyProtection="0"/>
    <xf numFmtId="0" fontId="56" fillId="42" borderId="0" applyNumberFormat="0" applyBorder="0" applyAlignment="0" applyProtection="0"/>
    <xf numFmtId="9" fontId="5" fillId="0" borderId="0" applyFont="0" applyFill="0" applyBorder="0" applyAlignment="0" applyProtection="0"/>
    <xf numFmtId="0" fontId="41" fillId="0" borderId="53" applyNumberFormat="0" applyFill="0" applyAlignment="0" applyProtection="0"/>
    <xf numFmtId="0" fontId="29" fillId="21" borderId="70" applyNumberFormat="0" applyAlignment="0" applyProtection="0"/>
    <xf numFmtId="0" fontId="64" fillId="0" borderId="0" applyNumberFormat="0" applyFill="0" applyBorder="0" applyAlignment="0" applyProtection="0"/>
    <xf numFmtId="0" fontId="24" fillId="2" borderId="51" applyNumberFormat="0" applyFont="0" applyAlignment="0" applyProtection="0"/>
    <xf numFmtId="0" fontId="56" fillId="38" borderId="0" applyNumberFormat="0" applyBorder="0" applyAlignment="0" applyProtection="0"/>
    <xf numFmtId="0" fontId="64" fillId="0" borderId="78" applyNumberFormat="0" applyFill="0" applyAlignment="0" applyProtection="0"/>
    <xf numFmtId="0" fontId="64" fillId="0" borderId="78" applyNumberFormat="0" applyFill="0" applyAlignment="0" applyProtection="0"/>
    <xf numFmtId="0" fontId="56" fillId="37" borderId="0" applyNumberFormat="0" applyBorder="0" applyAlignment="0" applyProtection="0"/>
    <xf numFmtId="0" fontId="24" fillId="2" borderId="55" applyNumberFormat="0" applyFont="0" applyAlignment="0" applyProtection="0"/>
    <xf numFmtId="0" fontId="39" fillId="21" borderId="56" applyNumberFormat="0" applyAlignment="0" applyProtection="0"/>
    <xf numFmtId="0" fontId="41" fillId="0" borderId="73" applyNumberFormat="0" applyFill="0" applyAlignment="0" applyProtection="0"/>
    <xf numFmtId="0" fontId="41" fillId="0" borderId="57" applyNumberFormat="0" applyFill="0" applyAlignment="0" applyProtection="0"/>
    <xf numFmtId="0" fontId="56" fillId="36" borderId="0" applyNumberFormat="0" applyBorder="0" applyAlignment="0" applyProtection="0"/>
    <xf numFmtId="0" fontId="57" fillId="27" borderId="0" applyNumberFormat="0" applyBorder="0" applyAlignment="0" applyProtection="0"/>
    <xf numFmtId="0" fontId="24" fillId="2" borderId="55" applyNumberFormat="0" applyFont="0" applyAlignment="0" applyProtection="0"/>
    <xf numFmtId="0" fontId="55" fillId="33" borderId="0" applyNumberFormat="0" applyBorder="0" applyAlignment="0" applyProtection="0"/>
    <xf numFmtId="0" fontId="55" fillId="29" borderId="0" applyNumberFormat="0" applyBorder="0" applyAlignment="0" applyProtection="0"/>
    <xf numFmtId="0" fontId="58" fillId="44" borderId="74" applyNumberFormat="0" applyAlignment="0" applyProtection="0"/>
    <xf numFmtId="0" fontId="65" fillId="0" borderId="0" applyNumberFormat="0" applyFill="0" applyBorder="0" applyAlignment="0" applyProtection="0"/>
    <xf numFmtId="0" fontId="24" fillId="2" borderId="59" applyNumberFormat="0" applyFont="0" applyAlignment="0" applyProtection="0"/>
    <xf numFmtId="0" fontId="39" fillId="21" borderId="60" applyNumberFormat="0" applyAlignment="0" applyProtection="0"/>
    <xf numFmtId="0" fontId="56" fillId="41" borderId="0" applyNumberFormat="0" applyBorder="0" applyAlignment="0" applyProtection="0"/>
    <xf numFmtId="0" fontId="41" fillId="0" borderId="61" applyNumberFormat="0" applyFill="0" applyAlignment="0" applyProtection="0"/>
    <xf numFmtId="0" fontId="56" fillId="33" borderId="0" applyNumberFormat="0" applyBorder="0" applyAlignment="0" applyProtection="0"/>
    <xf numFmtId="0" fontId="55" fillId="32" borderId="0" applyNumberFormat="0" applyBorder="0" applyAlignment="0" applyProtection="0"/>
    <xf numFmtId="0" fontId="24" fillId="2" borderId="59" applyNumberFormat="0" applyFont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61" fillId="28" borderId="0" applyNumberFormat="0" applyBorder="0" applyAlignment="0" applyProtection="0"/>
    <xf numFmtId="0" fontId="57" fillId="27" borderId="0" applyNumberFormat="0" applyBorder="0" applyAlignment="0" applyProtection="0"/>
    <xf numFmtId="0" fontId="24" fillId="2" borderId="63" applyNumberFormat="0" applyFont="0" applyAlignment="0" applyProtection="0"/>
    <xf numFmtId="0" fontId="39" fillId="21" borderId="64" applyNumberFormat="0" applyAlignment="0" applyProtection="0"/>
    <xf numFmtId="0" fontId="55" fillId="29" borderId="0" applyNumberFormat="0" applyBorder="0" applyAlignment="0" applyProtection="0"/>
    <xf numFmtId="0" fontId="41" fillId="0" borderId="65" applyNumberFormat="0" applyFill="0" applyAlignment="0" applyProtection="0"/>
    <xf numFmtId="0" fontId="67" fillId="0" borderId="79" applyNumberFormat="0" applyFill="0" applyAlignment="0" applyProtection="0"/>
    <xf numFmtId="0" fontId="56" fillId="38" borderId="0" applyNumberFormat="0" applyBorder="0" applyAlignment="0" applyProtection="0"/>
    <xf numFmtId="0" fontId="24" fillId="2" borderId="63" applyNumberFormat="0" applyFont="0" applyAlignment="0" applyProtection="0"/>
    <xf numFmtId="0" fontId="55" fillId="35" borderId="0" applyNumberFormat="0" applyBorder="0" applyAlignment="0" applyProtection="0"/>
    <xf numFmtId="0" fontId="63" fillId="0" borderId="77" applyNumberFormat="0" applyFill="0" applyAlignment="0" applyProtection="0"/>
    <xf numFmtId="0" fontId="59" fillId="45" borderId="75" applyNumberFormat="0" applyAlignment="0" applyProtection="0"/>
    <xf numFmtId="0" fontId="61" fillId="28" borderId="0" applyNumberFormat="0" applyBorder="0" applyAlignment="0" applyProtection="0"/>
    <xf numFmtId="0" fontId="24" fillId="2" borderId="67" applyNumberFormat="0" applyFont="0" applyAlignment="0" applyProtection="0"/>
    <xf numFmtId="0" fontId="39" fillId="21" borderId="68" applyNumberFormat="0" applyAlignment="0" applyProtection="0"/>
    <xf numFmtId="0" fontId="69" fillId="0" borderId="0" applyNumberFormat="0" applyBorder="0" applyProtection="0"/>
    <xf numFmtId="0" fontId="41" fillId="0" borderId="69" applyNumberFormat="0" applyFill="0" applyAlignment="0" applyProtection="0"/>
    <xf numFmtId="0" fontId="55" fillId="27" borderId="0" applyNumberFormat="0" applyBorder="0" applyAlignment="0" applyProtection="0"/>
    <xf numFmtId="0" fontId="64" fillId="0" borderId="0" applyNumberFormat="0" applyFill="0" applyBorder="0" applyAlignment="0" applyProtection="0"/>
    <xf numFmtId="0" fontId="24" fillId="2" borderId="67" applyNumberFormat="0" applyFont="0" applyAlignment="0" applyProtection="0"/>
    <xf numFmtId="0" fontId="68" fillId="46" borderId="0" applyNumberFormat="0" applyBorder="0" applyAlignment="0" applyProtection="0"/>
    <xf numFmtId="0" fontId="58" fillId="44" borderId="74" applyNumberFormat="0" applyAlignment="0" applyProtection="0"/>
    <xf numFmtId="0" fontId="55" fillId="31" borderId="0" applyNumberFormat="0" applyBorder="0" applyAlignment="0" applyProtection="0"/>
    <xf numFmtId="0" fontId="55" fillId="30" borderId="0" applyNumberFormat="0" applyBorder="0" applyAlignment="0" applyProtection="0"/>
    <xf numFmtId="0" fontId="24" fillId="2" borderId="71" applyNumberFormat="0" applyFont="0" applyAlignment="0" applyProtection="0"/>
    <xf numFmtId="0" fontId="39" fillId="21" borderId="72" applyNumberFormat="0" applyAlignment="0" applyProtection="0"/>
    <xf numFmtId="0" fontId="55" fillId="26" borderId="0" applyNumberFormat="0" applyBorder="0" applyAlignment="0" applyProtection="0"/>
    <xf numFmtId="0" fontId="41" fillId="0" borderId="73" applyNumberFormat="0" applyFill="0" applyAlignment="0" applyProtection="0"/>
    <xf numFmtId="9" fontId="55" fillId="0" borderId="0" applyFont="0" applyFill="0" applyBorder="0" applyAlignment="0" applyProtection="0"/>
    <xf numFmtId="0" fontId="55" fillId="28" borderId="0" applyNumberFormat="0" applyBorder="0" applyAlignment="0" applyProtection="0"/>
    <xf numFmtId="0" fontId="24" fillId="2" borderId="71" applyNumberFormat="0" applyFont="0" applyAlignment="0" applyProtection="0"/>
    <xf numFmtId="0" fontId="55" fillId="27" borderId="0" applyNumberFormat="0" applyBorder="0" applyAlignment="0" applyProtection="0"/>
    <xf numFmtId="0" fontId="55" fillId="32" borderId="0" applyNumberFormat="0" applyBorder="0" applyAlignment="0" applyProtection="0"/>
    <xf numFmtId="0" fontId="55" fillId="47" borderId="80" applyNumberFormat="0" applyFont="0" applyAlignment="0" applyProtection="0"/>
    <xf numFmtId="0" fontId="55" fillId="47" borderId="80" applyNumberFormat="0" applyFont="0" applyAlignment="0" applyProtection="0"/>
    <xf numFmtId="0" fontId="55" fillId="47" borderId="80" applyNumberFormat="0" applyFont="0" applyAlignment="0" applyProtection="0"/>
    <xf numFmtId="0" fontId="70" fillId="44" borderId="81" applyNumberFormat="0" applyAlignment="0" applyProtection="0"/>
    <xf numFmtId="0" fontId="70" fillId="44" borderId="81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" fillId="0" borderId="0"/>
    <xf numFmtId="0" fontId="39" fillId="21" borderId="88" applyNumberFormat="0" applyAlignment="0" applyProtection="0"/>
    <xf numFmtId="0" fontId="36" fillId="8" borderId="86" applyNumberFormat="0" applyAlignment="0" applyProtection="0"/>
    <xf numFmtId="0" fontId="29" fillId="21" borderId="86" applyNumberFormat="0" applyAlignment="0" applyProtection="0"/>
    <xf numFmtId="0" fontId="24" fillId="2" borderId="87" applyNumberFormat="0" applyFont="0" applyAlignment="0" applyProtection="0"/>
    <xf numFmtId="0" fontId="29" fillId="21" borderId="90" applyNumberFormat="0" applyAlignment="0" applyProtection="0"/>
    <xf numFmtId="0" fontId="35" fillId="0" borderId="85" applyNumberFormat="0" applyFill="0" applyAlignment="0" applyProtection="0"/>
    <xf numFmtId="0" fontId="41" fillId="0" borderId="93" applyNumberFormat="0" applyFill="0" applyAlignment="0" applyProtection="0"/>
    <xf numFmtId="0" fontId="4" fillId="0" borderId="0"/>
    <xf numFmtId="0" fontId="24" fillId="2" borderId="87" applyNumberFormat="0" applyFont="0" applyAlignment="0" applyProtection="0"/>
    <xf numFmtId="0" fontId="24" fillId="2" borderId="91" applyNumberFormat="0" applyFont="0" applyAlignment="0" applyProtection="0"/>
    <xf numFmtId="0" fontId="29" fillId="21" borderId="90" applyNumberFormat="0" applyAlignment="0" applyProtection="0"/>
    <xf numFmtId="0" fontId="36" fillId="8" borderId="90" applyNumberFormat="0" applyAlignment="0" applyProtection="0"/>
    <xf numFmtId="0" fontId="41" fillId="0" borderId="89" applyNumberFormat="0" applyFill="0" applyAlignment="0" applyProtection="0"/>
    <xf numFmtId="0" fontId="39" fillId="21" borderId="88" applyNumberFormat="0" applyAlignment="0" applyProtection="0"/>
    <xf numFmtId="0" fontId="36" fillId="8" borderId="86" applyNumberFormat="0" applyAlignment="0" applyProtection="0"/>
    <xf numFmtId="0" fontId="29" fillId="21" borderId="86" applyNumberFormat="0" applyAlignment="0" applyProtection="0"/>
    <xf numFmtId="0" fontId="36" fillId="8" borderId="90" applyNumberFormat="0" applyAlignment="0" applyProtection="0"/>
    <xf numFmtId="0" fontId="35" fillId="0" borderId="85" applyNumberFormat="0" applyFill="0" applyAlignment="0" applyProtection="0"/>
    <xf numFmtId="0" fontId="39" fillId="21" borderId="92" applyNumberFormat="0" applyAlignment="0" applyProtection="0"/>
    <xf numFmtId="9" fontId="4" fillId="0" borderId="0" applyFont="0" applyFill="0" applyBorder="0" applyAlignment="0" applyProtection="0"/>
    <xf numFmtId="0" fontId="41" fillId="0" borderId="89" applyNumberFormat="0" applyFill="0" applyAlignment="0" applyProtection="0"/>
    <xf numFmtId="0" fontId="24" fillId="2" borderId="87" applyNumberFormat="0" applyFont="0" applyAlignment="0" applyProtection="0"/>
    <xf numFmtId="0" fontId="24" fillId="2" borderId="91" applyNumberFormat="0" applyFont="0" applyAlignment="0" applyProtection="0"/>
    <xf numFmtId="0" fontId="39" fillId="21" borderId="92" applyNumberFormat="0" applyAlignment="0" applyProtection="0"/>
    <xf numFmtId="0" fontId="41" fillId="0" borderId="93" applyNumberFormat="0" applyFill="0" applyAlignment="0" applyProtection="0"/>
    <xf numFmtId="0" fontId="24" fillId="2" borderId="91" applyNumberFormat="0" applyFont="0" applyAlignment="0" applyProtection="0"/>
    <xf numFmtId="0" fontId="3" fillId="0" borderId="0"/>
    <xf numFmtId="0" fontId="41" fillId="0" borderId="99" applyNumberFormat="0" applyFill="0" applyAlignment="0" applyProtection="0"/>
    <xf numFmtId="0" fontId="39" fillId="21" borderId="98" applyNumberFormat="0" applyAlignment="0" applyProtection="0"/>
    <xf numFmtId="0" fontId="39" fillId="21" borderId="102" applyNumberFormat="0" applyAlignment="0" applyProtection="0"/>
    <xf numFmtId="0" fontId="36" fillId="8" borderId="96" applyNumberFormat="0" applyAlignment="0" applyProtection="0"/>
    <xf numFmtId="0" fontId="29" fillId="21" borderId="96" applyNumberFormat="0" applyAlignment="0" applyProtection="0"/>
    <xf numFmtId="0" fontId="41" fillId="0" borderId="103" applyNumberFormat="0" applyFill="0" applyAlignment="0" applyProtection="0"/>
    <xf numFmtId="0" fontId="24" fillId="2" borderId="101" applyNumberFormat="0" applyFont="0" applyAlignment="0" applyProtection="0"/>
    <xf numFmtId="0" fontId="29" fillId="21" borderId="100" applyNumberFormat="0" applyAlignment="0" applyProtection="0"/>
    <xf numFmtId="0" fontId="24" fillId="2" borderId="97" applyNumberFormat="0" applyFont="0" applyAlignment="0" applyProtection="0"/>
    <xf numFmtId="0" fontId="24" fillId="2" borderId="101" applyNumberFormat="0" applyFont="0" applyAlignment="0" applyProtection="0"/>
    <xf numFmtId="0" fontId="24" fillId="2" borderId="101" applyNumberFormat="0" applyFont="0" applyAlignment="0" applyProtection="0"/>
    <xf numFmtId="0" fontId="3" fillId="0" borderId="0"/>
    <xf numFmtId="0" fontId="41" fillId="0" borderId="103" applyNumberFormat="0" applyFill="0" applyAlignment="0" applyProtection="0"/>
    <xf numFmtId="0" fontId="24" fillId="2" borderId="97" applyNumberFormat="0" applyFont="0" applyAlignment="0" applyProtection="0"/>
    <xf numFmtId="0" fontId="41" fillId="0" borderId="99" applyNumberFormat="0" applyFill="0" applyAlignment="0" applyProtection="0"/>
    <xf numFmtId="0" fontId="39" fillId="21" borderId="98" applyNumberFormat="0" applyAlignment="0" applyProtection="0"/>
    <xf numFmtId="0" fontId="36" fillId="8" borderId="100" applyNumberFormat="0" applyAlignment="0" applyProtection="0"/>
    <xf numFmtId="0" fontId="36" fillId="8" borderId="96" applyNumberFormat="0" applyAlignment="0" applyProtection="0"/>
    <xf numFmtId="0" fontId="29" fillId="21" borderId="96" applyNumberFormat="0" applyAlignment="0" applyProtection="0"/>
    <xf numFmtId="0" fontId="36" fillId="8" borderId="100" applyNumberFormat="0" applyAlignment="0" applyProtection="0"/>
    <xf numFmtId="9" fontId="3" fillId="0" borderId="0" applyFont="0" applyFill="0" applyBorder="0" applyAlignment="0" applyProtection="0"/>
    <xf numFmtId="0" fontId="24" fillId="2" borderId="97" applyNumberFormat="0" applyFont="0" applyAlignment="0" applyProtection="0"/>
    <xf numFmtId="0" fontId="29" fillId="21" borderId="100" applyNumberFormat="0" applyAlignment="0" applyProtection="0"/>
    <xf numFmtId="0" fontId="39" fillId="21" borderId="102" applyNumberForma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24" fillId="0" borderId="0" xfId="98"/>
    <xf numFmtId="0" fontId="47" fillId="0" borderId="10" xfId="100" applyFont="1" applyBorder="1" applyAlignment="1">
      <alignment horizontal="right"/>
    </xf>
    <xf numFmtId="0" fontId="49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center"/>
    </xf>
    <xf numFmtId="0" fontId="43" fillId="24" borderId="0" xfId="0" applyFont="1" applyFill="1"/>
    <xf numFmtId="0" fontId="44" fillId="24" borderId="0" xfId="0" applyFont="1" applyFill="1"/>
    <xf numFmtId="0" fontId="23" fillId="24" borderId="0" xfId="0" applyFont="1" applyFill="1"/>
    <xf numFmtId="2" fontId="23" fillId="24" borderId="0" xfId="0" applyNumberFormat="1" applyFont="1" applyFill="1"/>
    <xf numFmtId="0" fontId="43" fillId="24" borderId="0" xfId="0" applyFont="1" applyFill="1" applyAlignment="1">
      <alignment horizontal="left"/>
    </xf>
    <xf numFmtId="0" fontId="22" fillId="24" borderId="0" xfId="0" applyFont="1" applyFill="1"/>
    <xf numFmtId="0" fontId="22" fillId="24" borderId="0" xfId="0" applyFont="1" applyFill="1" applyAlignment="1">
      <alignment horizontal="left" vertical="center"/>
    </xf>
    <xf numFmtId="0" fontId="22" fillId="24" borderId="0" xfId="0" applyFont="1" applyFill="1" applyAlignment="1">
      <alignment horizontal="right" textRotation="90" wrapText="1"/>
    </xf>
    <xf numFmtId="0" fontId="22" fillId="24" borderId="0" xfId="0" applyFont="1" applyFill="1" applyAlignment="1">
      <alignment horizontal="center" vertical="center"/>
    </xf>
    <xf numFmtId="2" fontId="23" fillId="24" borderId="12" xfId="0" applyNumberFormat="1" applyFont="1" applyFill="1" applyBorder="1"/>
    <xf numFmtId="2" fontId="23" fillId="24" borderId="11" xfId="0" applyNumberFormat="1" applyFont="1" applyFill="1" applyBorder="1"/>
    <xf numFmtId="4" fontId="51" fillId="24" borderId="16" xfId="0" applyNumberFormat="1" applyFont="1" applyFill="1" applyBorder="1" applyAlignment="1">
      <alignment horizontal="right"/>
    </xf>
    <xf numFmtId="0" fontId="52" fillId="24" borderId="0" xfId="0" applyFont="1" applyFill="1"/>
    <xf numFmtId="0" fontId="51" fillId="24" borderId="0" xfId="0" applyFont="1" applyFill="1"/>
    <xf numFmtId="0" fontId="43" fillId="24" borderId="13" xfId="0" applyFont="1" applyFill="1" applyBorder="1" applyAlignment="1">
      <alignment horizontal="right" textRotation="90" wrapText="1"/>
    </xf>
    <xf numFmtId="0" fontId="43" fillId="24" borderId="14" xfId="0" applyFont="1" applyFill="1" applyBorder="1" applyAlignment="1">
      <alignment horizontal="right" textRotation="90" wrapText="1"/>
    </xf>
    <xf numFmtId="0" fontId="43" fillId="24" borderId="15" xfId="0" applyFont="1" applyFill="1" applyBorder="1" applyAlignment="1">
      <alignment horizontal="right" textRotation="90" wrapText="1"/>
    </xf>
    <xf numFmtId="0" fontId="43" fillId="24" borderId="0" xfId="0" applyFont="1" applyFill="1" applyAlignment="1">
      <alignment horizontal="right" textRotation="90" wrapText="1"/>
    </xf>
    <xf numFmtId="0" fontId="43" fillId="25" borderId="15" xfId="0" applyFont="1" applyFill="1" applyBorder="1" applyAlignment="1">
      <alignment horizontal="right" textRotation="90" wrapText="1"/>
    </xf>
    <xf numFmtId="0" fontId="23" fillId="25" borderId="16" xfId="0" applyFont="1" applyFill="1" applyBorder="1" applyAlignment="1">
      <alignment horizontal="right"/>
    </xf>
    <xf numFmtId="0" fontId="53" fillId="24" borderId="15" xfId="0" applyFont="1" applyFill="1" applyBorder="1" applyAlignment="1">
      <alignment horizontal="right" textRotation="90" wrapText="1"/>
    </xf>
    <xf numFmtId="0" fontId="53" fillId="24" borderId="18" xfId="0" applyFont="1" applyFill="1" applyBorder="1" applyAlignment="1">
      <alignment horizontal="right" textRotation="90" wrapText="1"/>
    </xf>
    <xf numFmtId="0" fontId="53" fillId="24" borderId="22" xfId="0" applyFont="1" applyFill="1" applyBorder="1" applyAlignment="1">
      <alignment horizontal="right" textRotation="90" wrapText="1"/>
    </xf>
    <xf numFmtId="0" fontId="43" fillId="0" borderId="0" xfId="0" applyFont="1" applyAlignment="1">
      <alignment horizontal="right" textRotation="90" wrapText="1"/>
    </xf>
    <xf numFmtId="2" fontId="23" fillId="0" borderId="16" xfId="0" applyNumberFormat="1" applyFont="1" applyBorder="1" applyAlignment="1">
      <alignment horizontal="right"/>
    </xf>
    <xf numFmtId="0" fontId="22" fillId="24" borderId="17" xfId="0" applyFont="1" applyFill="1" applyBorder="1" applyAlignment="1">
      <alignment horizontal="left"/>
    </xf>
    <xf numFmtId="4" fontId="51" fillId="24" borderId="21" xfId="0" applyNumberFormat="1" applyFont="1" applyFill="1" applyBorder="1" applyAlignment="1">
      <alignment horizontal="right"/>
    </xf>
    <xf numFmtId="0" fontId="23" fillId="24" borderId="16" xfId="0" applyFont="1" applyFill="1" applyBorder="1" applyAlignment="1">
      <alignment horizontal="right"/>
    </xf>
    <xf numFmtId="2" fontId="23" fillId="24" borderId="16" xfId="0" applyNumberFormat="1" applyFont="1" applyFill="1" applyBorder="1" applyAlignment="1">
      <alignment horizontal="right"/>
    </xf>
    <xf numFmtId="2" fontId="23" fillId="24" borderId="19" xfId="0" applyNumberFormat="1" applyFont="1" applyFill="1" applyBorder="1"/>
    <xf numFmtId="2" fontId="23" fillId="24" borderId="17" xfId="0" applyNumberFormat="1" applyFont="1" applyFill="1" applyBorder="1"/>
    <xf numFmtId="2" fontId="23" fillId="24" borderId="20" xfId="0" applyNumberFormat="1" applyFont="1" applyFill="1" applyBorder="1" applyAlignment="1">
      <alignment horizontal="right"/>
    </xf>
    <xf numFmtId="2" fontId="51" fillId="24" borderId="0" xfId="0" applyNumberFormat="1" applyFont="1" applyFill="1"/>
    <xf numFmtId="4" fontId="51" fillId="24" borderId="0" xfId="0" applyNumberFormat="1" applyFont="1" applyFill="1" applyAlignment="1">
      <alignment horizontal="right"/>
    </xf>
    <xf numFmtId="0" fontId="23" fillId="24" borderId="0" xfId="0" applyFont="1" applyFill="1" applyAlignment="1">
      <alignment horizontal="right"/>
    </xf>
    <xf numFmtId="2" fontId="23" fillId="24" borderId="0" xfId="0" applyNumberFormat="1" applyFont="1" applyFill="1" applyAlignment="1">
      <alignment horizontal="right"/>
    </xf>
    <xf numFmtId="2" fontId="23" fillId="24" borderId="24" xfId="0" applyNumberFormat="1" applyFont="1" applyFill="1" applyBorder="1" applyAlignment="1">
      <alignment horizontal="right"/>
    </xf>
    <xf numFmtId="2" fontId="23" fillId="24" borderId="25" xfId="0" applyNumberFormat="1" applyFont="1" applyFill="1" applyBorder="1"/>
    <xf numFmtId="0" fontId="23" fillId="24" borderId="23" xfId="0" applyFont="1" applyFill="1" applyBorder="1" applyAlignment="1">
      <alignment horizontal="left"/>
    </xf>
    <xf numFmtId="0" fontId="23" fillId="24" borderId="26" xfId="0" applyFont="1" applyFill="1" applyBorder="1" applyAlignment="1">
      <alignment horizontal="right"/>
    </xf>
    <xf numFmtId="0" fontId="24" fillId="0" borderId="27" xfId="98" applyBorder="1"/>
    <xf numFmtId="0" fontId="24" fillId="0" borderId="28" xfId="98" applyBorder="1"/>
    <xf numFmtId="2" fontId="48" fillId="0" borderId="29" xfId="0" applyNumberFormat="1" applyFont="1" applyBorder="1"/>
    <xf numFmtId="0" fontId="24" fillId="0" borderId="30" xfId="98" applyBorder="1"/>
    <xf numFmtId="0" fontId="24" fillId="0" borderId="31" xfId="98" applyBorder="1"/>
    <xf numFmtId="2" fontId="48" fillId="0" borderId="32" xfId="0" applyNumberFormat="1" applyFont="1" applyBorder="1"/>
    <xf numFmtId="0" fontId="24" fillId="0" borderId="33" xfId="98" applyBorder="1"/>
    <xf numFmtId="0" fontId="24" fillId="0" borderId="34" xfId="98" applyBorder="1"/>
    <xf numFmtId="2" fontId="48" fillId="0" borderId="35" xfId="0" applyNumberFormat="1" applyFont="1" applyBorder="1"/>
    <xf numFmtId="0" fontId="54" fillId="24" borderId="36" xfId="98" applyFont="1" applyFill="1" applyBorder="1" applyAlignment="1">
      <alignment wrapText="1"/>
    </xf>
    <xf numFmtId="0" fontId="54" fillId="24" borderId="37" xfId="98" applyFont="1" applyFill="1" applyBorder="1" applyAlignment="1">
      <alignment wrapText="1"/>
    </xf>
    <xf numFmtId="0" fontId="54" fillId="24" borderId="38" xfId="98" applyFont="1" applyFill="1" applyBorder="1" applyAlignment="1">
      <alignment wrapText="1"/>
    </xf>
    <xf numFmtId="2" fontId="51" fillId="24" borderId="39" xfId="0" applyNumberFormat="1" applyFont="1" applyFill="1" applyBorder="1"/>
    <xf numFmtId="2" fontId="23" fillId="24" borderId="40" xfId="0" applyNumberFormat="1" applyFont="1" applyFill="1" applyBorder="1"/>
    <xf numFmtId="2" fontId="23" fillId="24" borderId="41" xfId="0" applyNumberFormat="1" applyFont="1" applyFill="1" applyBorder="1"/>
    <xf numFmtId="2" fontId="23" fillId="24" borderId="42" xfId="0" applyNumberFormat="1" applyFont="1" applyFill="1" applyBorder="1"/>
    <xf numFmtId="2" fontId="23" fillId="24" borderId="43" xfId="0" applyNumberFormat="1" applyFont="1" applyFill="1" applyBorder="1"/>
    <xf numFmtId="2" fontId="23" fillId="24" borderId="44" xfId="0" applyNumberFormat="1" applyFont="1" applyFill="1" applyBorder="1"/>
    <xf numFmtId="2" fontId="23" fillId="24" borderId="45" xfId="0" applyNumberFormat="1" applyFont="1" applyFill="1" applyBorder="1"/>
    <xf numFmtId="2" fontId="23" fillId="24" borderId="46" xfId="0" applyNumberFormat="1" applyFont="1" applyFill="1" applyBorder="1"/>
    <xf numFmtId="2" fontId="23" fillId="24" borderId="47" xfId="0" applyNumberFormat="1" applyFont="1" applyFill="1" applyBorder="1"/>
    <xf numFmtId="2" fontId="23" fillId="24" borderId="48" xfId="0" applyNumberFormat="1" applyFont="1" applyFill="1" applyBorder="1"/>
    <xf numFmtId="2" fontId="51" fillId="24" borderId="83" xfId="0" applyNumberFormat="1" applyFont="1" applyFill="1" applyBorder="1"/>
    <xf numFmtId="4" fontId="51" fillId="24" borderId="84" xfId="0" applyNumberFormat="1" applyFont="1" applyFill="1" applyBorder="1" applyAlignment="1">
      <alignment horizontal="right"/>
    </xf>
    <xf numFmtId="0" fontId="22" fillId="24" borderId="11" xfId="0" applyFont="1" applyFill="1" applyBorder="1" applyAlignment="1">
      <alignment horizontal="left"/>
    </xf>
    <xf numFmtId="2" fontId="23" fillId="24" borderId="94" xfId="0" applyNumberFormat="1" applyFont="1" applyFill="1" applyBorder="1"/>
    <xf numFmtId="2" fontId="23" fillId="24" borderId="95" xfId="0" applyNumberFormat="1" applyFont="1" applyFill="1" applyBorder="1"/>
    <xf numFmtId="4" fontId="51" fillId="24" borderId="26" xfId="0" applyNumberFormat="1" applyFont="1" applyFill="1" applyBorder="1" applyAlignment="1">
      <alignment horizontal="right"/>
    </xf>
    <xf numFmtId="0" fontId="23" fillId="25" borderId="26" xfId="0" applyFont="1" applyFill="1" applyBorder="1" applyAlignment="1">
      <alignment horizontal="right"/>
    </xf>
    <xf numFmtId="4" fontId="51" fillId="48" borderId="16" xfId="0" applyNumberFormat="1" applyFont="1" applyFill="1" applyBorder="1" applyAlignment="1">
      <alignment horizontal="right"/>
    </xf>
    <xf numFmtId="2" fontId="23" fillId="48" borderId="16" xfId="0" applyNumberFormat="1" applyFont="1" applyFill="1" applyBorder="1" applyAlignment="1">
      <alignment horizontal="right"/>
    </xf>
    <xf numFmtId="0" fontId="23" fillId="48" borderId="16" xfId="0" applyFont="1" applyFill="1" applyBorder="1" applyAlignment="1">
      <alignment horizontal="right"/>
    </xf>
    <xf numFmtId="2" fontId="51" fillId="48" borderId="39" xfId="0" applyNumberFormat="1" applyFont="1" applyFill="1" applyBorder="1"/>
    <xf numFmtId="2" fontId="23" fillId="48" borderId="41" xfId="0" applyNumberFormat="1" applyFont="1" applyFill="1" applyBorder="1"/>
    <xf numFmtId="0" fontId="22" fillId="48" borderId="11" xfId="0" applyFont="1" applyFill="1" applyBorder="1" applyAlignment="1">
      <alignment horizontal="left"/>
    </xf>
    <xf numFmtId="0" fontId="23" fillId="48" borderId="0" xfId="0" applyFont="1" applyFill="1"/>
    <xf numFmtId="2" fontId="23" fillId="48" borderId="11" xfId="0" applyNumberFormat="1" applyFont="1" applyFill="1" applyBorder="1"/>
    <xf numFmtId="0" fontId="43" fillId="48" borderId="0" xfId="0" applyFont="1" applyFill="1" applyAlignment="1">
      <alignment horizontal="right" textRotation="90" wrapText="1"/>
    </xf>
    <xf numFmtId="4" fontId="51" fillId="48" borderId="21" xfId="0" applyNumberFormat="1" applyFont="1" applyFill="1" applyBorder="1" applyAlignment="1">
      <alignment horizontal="right"/>
    </xf>
    <xf numFmtId="2" fontId="23" fillId="48" borderId="42" xfId="0" applyNumberFormat="1" applyFont="1" applyFill="1" applyBorder="1"/>
    <xf numFmtId="2" fontId="23" fillId="48" borderId="40" xfId="0" applyNumberFormat="1" applyFont="1" applyFill="1" applyBorder="1"/>
    <xf numFmtId="0" fontId="22" fillId="48" borderId="0" xfId="0" applyFont="1" applyFill="1" applyAlignment="1">
      <alignment horizontal="right" textRotation="90" wrapText="1"/>
    </xf>
    <xf numFmtId="2" fontId="23" fillId="48" borderId="12" xfId="0" applyNumberFormat="1" applyFont="1" applyFill="1" applyBorder="1"/>
    <xf numFmtId="0" fontId="24" fillId="0" borderId="0" xfId="98"/>
    <xf numFmtId="0" fontId="43" fillId="24" borderId="0" xfId="0" applyFont="1" applyFill="1" applyAlignment="1">
      <alignment horizontal="left"/>
    </xf>
    <xf numFmtId="0" fontId="22" fillId="24" borderId="17" xfId="0" applyFont="1" applyFill="1" applyBorder="1" applyAlignment="1">
      <alignment horizontal="left"/>
    </xf>
    <xf numFmtId="0" fontId="22" fillId="24" borderId="94" xfId="0" applyFont="1" applyFill="1" applyBorder="1" applyAlignment="1">
      <alignment horizontal="left"/>
    </xf>
  </cellXfs>
  <cellStyles count="331">
    <cellStyle name="20% - Accent1 2" xfId="48" xr:uid="{00000000-0005-0000-0000-000000000000}"/>
    <cellStyle name="20% - Accent1 2 2" xfId="156" xr:uid="{00000000-0005-0000-0000-000000000000}"/>
    <cellStyle name="20% - Accent1 3" xfId="6" xr:uid="{00000000-0005-0000-0000-000001000000}"/>
    <cellStyle name="20% - Accent1 3 2" xfId="255" xr:uid="{00000000-0005-0000-0000-000001000000}"/>
    <cellStyle name="20% - Accent2 2" xfId="49" xr:uid="{00000000-0005-0000-0000-000002000000}"/>
    <cellStyle name="20% - Accent2 2 2" xfId="260" xr:uid="{00000000-0005-0000-0000-000002000000}"/>
    <cellStyle name="20% - Accent2 3" xfId="7" xr:uid="{00000000-0005-0000-0000-000003000000}"/>
    <cellStyle name="20% - Accent2 3 2" xfId="246" xr:uid="{00000000-0005-0000-0000-000003000000}"/>
    <cellStyle name="20% - Accent3 2" xfId="50" xr:uid="{00000000-0005-0000-0000-000004000000}"/>
    <cellStyle name="20% - Accent3 2 2" xfId="169" xr:uid="{00000000-0005-0000-0000-000004000000}"/>
    <cellStyle name="20% - Accent3 3" xfId="8" xr:uid="{00000000-0005-0000-0000-000005000000}"/>
    <cellStyle name="20% - Accent3 3 2" xfId="258" xr:uid="{00000000-0005-0000-0000-000005000000}"/>
    <cellStyle name="20% - Accent4 2" xfId="51" xr:uid="{00000000-0005-0000-0000-000006000000}"/>
    <cellStyle name="20% - Accent4 2 2" xfId="217" xr:uid="{00000000-0005-0000-0000-000006000000}"/>
    <cellStyle name="20% - Accent4 3" xfId="9" xr:uid="{00000000-0005-0000-0000-000007000000}"/>
    <cellStyle name="20% - Accent4 3 2" xfId="134" xr:uid="{00000000-0005-0000-0000-000007000000}"/>
    <cellStyle name="20% - Accent5 2" xfId="52" xr:uid="{00000000-0005-0000-0000-000008000000}"/>
    <cellStyle name="20% - Accent5 2 2" xfId="182" xr:uid="{00000000-0005-0000-0000-000008000000}"/>
    <cellStyle name="20% - Accent5 3" xfId="10" xr:uid="{00000000-0005-0000-0000-000009000000}"/>
    <cellStyle name="20% - Accent5 3 2" xfId="252" xr:uid="{00000000-0005-0000-0000-000009000000}"/>
    <cellStyle name="20% - Accent6 2" xfId="53" xr:uid="{00000000-0005-0000-0000-00000A000000}"/>
    <cellStyle name="20% - Accent6 2 2" xfId="165" xr:uid="{00000000-0005-0000-0000-00000A000000}"/>
    <cellStyle name="20% - Accent6 3" xfId="11" xr:uid="{00000000-0005-0000-0000-00000B000000}"/>
    <cellStyle name="20% - Accent6 3 2" xfId="251" xr:uid="{00000000-0005-0000-0000-00000B000000}"/>
    <cellStyle name="40% - Accent1 2" xfId="54" xr:uid="{00000000-0005-0000-0000-00000C000000}"/>
    <cellStyle name="40% - Accent1 2 2" xfId="261" xr:uid="{00000000-0005-0000-0000-00000C000000}"/>
    <cellStyle name="40% - Accent1 3" xfId="12" xr:uid="{00000000-0005-0000-0000-00000D000000}"/>
    <cellStyle name="40% - Accent1 3 2" xfId="225" xr:uid="{00000000-0005-0000-0000-00000D000000}"/>
    <cellStyle name="40% - Accent2 2" xfId="55" xr:uid="{00000000-0005-0000-0000-00000E000000}"/>
    <cellStyle name="40% - Accent2 2 2" xfId="126" xr:uid="{00000000-0005-0000-0000-00000E000000}"/>
    <cellStyle name="40% - Accent2 3" xfId="13" xr:uid="{00000000-0005-0000-0000-00000F000000}"/>
    <cellStyle name="40% - Accent2 3 2" xfId="216" xr:uid="{00000000-0005-0000-0000-00000F000000}"/>
    <cellStyle name="40% - Accent3 2" xfId="56" xr:uid="{00000000-0005-0000-0000-000010000000}"/>
    <cellStyle name="40% - Accent3 2 2" xfId="144" xr:uid="{00000000-0005-0000-0000-000010000000}"/>
    <cellStyle name="40% - Accent3 3" xfId="14" xr:uid="{00000000-0005-0000-0000-000011000000}"/>
    <cellStyle name="40% - Accent3 3 2" xfId="115" xr:uid="{00000000-0005-0000-0000-000011000000}"/>
    <cellStyle name="40% - Accent4 2" xfId="57" xr:uid="{00000000-0005-0000-0000-000012000000}"/>
    <cellStyle name="40% - Accent4 2 2" xfId="233" xr:uid="{00000000-0005-0000-0000-000012000000}"/>
    <cellStyle name="40% - Accent4 3" xfId="15" xr:uid="{00000000-0005-0000-0000-000013000000}"/>
    <cellStyle name="40% - Accent4 3 2" xfId="131" xr:uid="{00000000-0005-0000-0000-000013000000}"/>
    <cellStyle name="40% - Accent5 2" xfId="58" xr:uid="{00000000-0005-0000-0000-000014000000}"/>
    <cellStyle name="40% - Accent5 2 2" xfId="162" xr:uid="{00000000-0005-0000-0000-000014000000}"/>
    <cellStyle name="40% - Accent5 3" xfId="16" xr:uid="{00000000-0005-0000-0000-000015000000}"/>
    <cellStyle name="40% - Accent5 3 2" xfId="139" xr:uid="{00000000-0005-0000-0000-000015000000}"/>
    <cellStyle name="40% - Accent6 2" xfId="59" xr:uid="{00000000-0005-0000-0000-000016000000}"/>
    <cellStyle name="40% - Accent6 2 2" xfId="238" xr:uid="{00000000-0005-0000-0000-000016000000}"/>
    <cellStyle name="40% - Accent6 3" xfId="17" xr:uid="{00000000-0005-0000-0000-000017000000}"/>
    <cellStyle name="40% - Accent6 3 2" xfId="128" xr:uid="{00000000-0005-0000-0000-000017000000}"/>
    <cellStyle name="60% - Accent1 2" xfId="60" xr:uid="{00000000-0005-0000-0000-000018000000}"/>
    <cellStyle name="60% - Accent1 2 2" xfId="198" xr:uid="{00000000-0005-0000-0000-000018000000}"/>
    <cellStyle name="60% - Accent1 3" xfId="18" xr:uid="{00000000-0005-0000-0000-000019000000}"/>
    <cellStyle name="60% - Accent1 3 2" xfId="213" xr:uid="{00000000-0005-0000-0000-000019000000}"/>
    <cellStyle name="60% - Accent2 2" xfId="61" xr:uid="{00000000-0005-0000-0000-00001A000000}"/>
    <cellStyle name="60% - Accent2 2 2" xfId="224" xr:uid="{00000000-0005-0000-0000-00001A000000}"/>
    <cellStyle name="60% - Accent2 3" xfId="19" xr:uid="{00000000-0005-0000-0000-00001B000000}"/>
    <cellStyle name="60% - Accent2 3 2" xfId="170" xr:uid="{00000000-0005-0000-0000-00001B000000}"/>
    <cellStyle name="60% - Accent3 2" xfId="62" xr:uid="{00000000-0005-0000-0000-00001C000000}"/>
    <cellStyle name="60% - Accent3 2 2" xfId="121" xr:uid="{00000000-0005-0000-0000-00001C000000}"/>
    <cellStyle name="60% - Accent3 3" xfId="20" xr:uid="{00000000-0005-0000-0000-00001D000000}"/>
    <cellStyle name="60% - Accent3 3 2" xfId="125" xr:uid="{00000000-0005-0000-0000-00001D000000}"/>
    <cellStyle name="60% - Accent4 2" xfId="63" xr:uid="{00000000-0005-0000-0000-00001E000000}"/>
    <cellStyle name="60% - Accent4 2 2" xfId="208" xr:uid="{00000000-0005-0000-0000-00001E000000}"/>
    <cellStyle name="60% - Accent4 3" xfId="21" xr:uid="{00000000-0005-0000-0000-00001F000000}"/>
    <cellStyle name="60% - Accent4 3 2" xfId="227" xr:uid="{00000000-0005-0000-0000-00001F000000}"/>
    <cellStyle name="60% - Accent5 2" xfId="64" xr:uid="{00000000-0005-0000-0000-000020000000}"/>
    <cellStyle name="60% - Accent5 2 2" xfId="236" xr:uid="{00000000-0005-0000-0000-000020000000}"/>
    <cellStyle name="60% - Accent5 3" xfId="22" xr:uid="{00000000-0005-0000-0000-000021000000}"/>
    <cellStyle name="60% - Accent5 3 2" xfId="190" xr:uid="{00000000-0005-0000-0000-000021000000}"/>
    <cellStyle name="60% - Accent6 2" xfId="65" xr:uid="{00000000-0005-0000-0000-000022000000}"/>
    <cellStyle name="60% - Accent6 2 2" xfId="194" xr:uid="{00000000-0005-0000-0000-000022000000}"/>
    <cellStyle name="60% - Accent6 3" xfId="23" xr:uid="{00000000-0005-0000-0000-000023000000}"/>
    <cellStyle name="60% - Accent6 3 2" xfId="143" xr:uid="{00000000-0005-0000-0000-000023000000}"/>
    <cellStyle name="Accent1 2" xfId="66" xr:uid="{00000000-0005-0000-0000-000024000000}"/>
    <cellStyle name="Accent1 2 2" xfId="149" xr:uid="{00000000-0005-0000-0000-000024000000}"/>
    <cellStyle name="Accent1 3" xfId="24" xr:uid="{00000000-0005-0000-0000-000025000000}"/>
    <cellStyle name="Accent1 3 2" xfId="119" xr:uid="{00000000-0005-0000-0000-000025000000}"/>
    <cellStyle name="Accent2 2" xfId="67" xr:uid="{00000000-0005-0000-0000-000026000000}"/>
    <cellStyle name="Accent2 2 2" xfId="159" xr:uid="{00000000-0005-0000-0000-000026000000}"/>
    <cellStyle name="Accent2 3" xfId="25" xr:uid="{00000000-0005-0000-0000-000027000000}"/>
    <cellStyle name="Accent2 3 2" xfId="222" xr:uid="{00000000-0005-0000-0000-000027000000}"/>
    <cellStyle name="Accent3 2" xfId="68" xr:uid="{00000000-0005-0000-0000-000028000000}"/>
    <cellStyle name="Accent3 2 2" xfId="199" xr:uid="{00000000-0005-0000-0000-000028000000}"/>
    <cellStyle name="Accent3 3" xfId="26" xr:uid="{00000000-0005-0000-0000-000029000000}"/>
    <cellStyle name="Accent3 3 2" xfId="113" xr:uid="{00000000-0005-0000-0000-000029000000}"/>
    <cellStyle name="Accent4 2" xfId="69" xr:uid="{00000000-0005-0000-0000-00002A000000}"/>
    <cellStyle name="Accent4 2 2" xfId="228" xr:uid="{00000000-0005-0000-0000-00002A000000}"/>
    <cellStyle name="Accent4 3" xfId="27" xr:uid="{00000000-0005-0000-0000-00002B000000}"/>
    <cellStyle name="Accent4 3 2" xfId="180" xr:uid="{00000000-0005-0000-0000-00002B000000}"/>
    <cellStyle name="Accent5 2" xfId="70" xr:uid="{00000000-0005-0000-0000-00002C000000}"/>
    <cellStyle name="Accent5 2 2" xfId="175" xr:uid="{00000000-0005-0000-0000-00002C000000}"/>
    <cellStyle name="Accent5 3" xfId="28" xr:uid="{00000000-0005-0000-0000-00002D000000}"/>
    <cellStyle name="Accent5 3 2" xfId="205" xr:uid="{00000000-0005-0000-0000-00002D000000}"/>
    <cellStyle name="Accent6 2" xfId="71" xr:uid="{00000000-0005-0000-0000-00002E000000}"/>
    <cellStyle name="Accent6 2 2" xfId="122" xr:uid="{00000000-0005-0000-0000-00002E000000}"/>
    <cellStyle name="Accent6 3" xfId="29" xr:uid="{00000000-0005-0000-0000-00002F000000}"/>
    <cellStyle name="Accent6 3 2" xfId="129" xr:uid="{00000000-0005-0000-0000-00002F000000}"/>
    <cellStyle name="Bad 2" xfId="72" xr:uid="{00000000-0005-0000-0000-000030000000}"/>
    <cellStyle name="Bad 2 2" xfId="230" xr:uid="{00000000-0005-0000-0000-000030000000}"/>
    <cellStyle name="Bad 3" xfId="30" xr:uid="{00000000-0005-0000-0000-000031000000}"/>
    <cellStyle name="Bad 3 2" xfId="214" xr:uid="{00000000-0005-0000-0000-000031000000}"/>
    <cellStyle name="Calculation 2" xfId="73" xr:uid="{00000000-0005-0000-0000-000032000000}"/>
    <cellStyle name="Calculation 2 10" xfId="284" xr:uid="{00000000-0005-0000-0000-000032000000}"/>
    <cellStyle name="Calculation 2 11" xfId="305" xr:uid="{00000000-0005-0000-0000-000032000000}"/>
    <cellStyle name="Calculation 2 12" xfId="323" xr:uid="{00000000-0005-0000-0000-000032000000}"/>
    <cellStyle name="Calculation 2 2" xfId="120" xr:uid="{00000000-0005-0000-0000-000032000000}"/>
    <cellStyle name="Calculation 2 3" xfId="174" xr:uid="{00000000-0005-0000-0000-000032000000}"/>
    <cellStyle name="Calculation 2 4" xfId="148" xr:uid="{00000000-0005-0000-0000-000032000000}"/>
    <cellStyle name="Calculation 2 5" xfId="160" xr:uid="{00000000-0005-0000-0000-000032000000}"/>
    <cellStyle name="Calculation 2 6" xfId="153" xr:uid="{00000000-0005-0000-0000-000032000000}"/>
    <cellStyle name="Calculation 2 7" xfId="135" xr:uid="{00000000-0005-0000-0000-000032000000}"/>
    <cellStyle name="Calculation 2 8" xfId="218" xr:uid="{00000000-0005-0000-0000-000032000000}"/>
    <cellStyle name="Calculation 2 9" xfId="276" xr:uid="{00000000-0005-0000-0000-000032000000}"/>
    <cellStyle name="Calculation 3" xfId="31" xr:uid="{00000000-0005-0000-0000-000033000000}"/>
    <cellStyle name="Calculation 3 10" xfId="278" xr:uid="{00000000-0005-0000-0000-000033000000}"/>
    <cellStyle name="Calculation 3 11" xfId="319" xr:uid="{00000000-0005-0000-0000-000033000000}"/>
    <cellStyle name="Calculation 3 12" xfId="308" xr:uid="{00000000-0005-0000-0000-000033000000}"/>
    <cellStyle name="Calculation 3 2" xfId="185" xr:uid="{00000000-0005-0000-0000-000033000000}"/>
    <cellStyle name="Calculation 3 3" xfId="141" xr:uid="{00000000-0005-0000-0000-000033000000}"/>
    <cellStyle name="Calculation 3 4" xfId="163" xr:uid="{00000000-0005-0000-0000-000033000000}"/>
    <cellStyle name="Calculation 3 5" xfId="195" xr:uid="{00000000-0005-0000-0000-000033000000}"/>
    <cellStyle name="Calculation 3 6" xfId="197" xr:uid="{00000000-0005-0000-0000-000033000000}"/>
    <cellStyle name="Calculation 3 7" xfId="202" xr:uid="{00000000-0005-0000-0000-000033000000}"/>
    <cellStyle name="Calculation 3 8" xfId="250" xr:uid="{00000000-0005-0000-0000-000033000000}"/>
    <cellStyle name="Calculation 3 9" xfId="289" xr:uid="{00000000-0005-0000-0000-000033000000}"/>
    <cellStyle name="Check Cell 2" xfId="74" xr:uid="{00000000-0005-0000-0000-000034000000}"/>
    <cellStyle name="Check Cell 2 2" xfId="192" xr:uid="{00000000-0005-0000-0000-000034000000}"/>
    <cellStyle name="Check Cell 3" xfId="32" xr:uid="{00000000-0005-0000-0000-000035000000}"/>
    <cellStyle name="Check Cell 3 2" xfId="240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2 2" xfId="127" xr:uid="{00000000-0005-0000-0000-000036000000}"/>
    <cellStyle name="Explanatory Text 3" xfId="33" xr:uid="{00000000-0005-0000-0000-00003A000000}"/>
    <cellStyle name="Explanatory Text 3 2" xfId="138" xr:uid="{00000000-0005-0000-0000-000037000000}"/>
    <cellStyle name="Good 2" xfId="76" xr:uid="{00000000-0005-0000-0000-00003B000000}"/>
    <cellStyle name="Good 2 2" xfId="229" xr:uid="{00000000-0005-0000-0000-000038000000}"/>
    <cellStyle name="Good 3" xfId="34" xr:uid="{00000000-0005-0000-0000-00003C000000}"/>
    <cellStyle name="Good 3 2" xfId="241" xr:uid="{00000000-0005-0000-0000-000039000000}"/>
    <cellStyle name="Heading 1 2" xfId="77" xr:uid="{00000000-0005-0000-0000-00003D000000}"/>
    <cellStyle name="Heading 1 2 2" xfId="173" xr:uid="{00000000-0005-0000-0000-00003A000000}"/>
    <cellStyle name="Heading 1 3" xfId="35" xr:uid="{00000000-0005-0000-0000-00003E000000}"/>
    <cellStyle name="Heading 1 3 2" xfId="191" xr:uid="{00000000-0005-0000-0000-00003B000000}"/>
    <cellStyle name="Heading 2 2" xfId="78" xr:uid="{00000000-0005-0000-0000-00003F000000}"/>
    <cellStyle name="Heading 2 2 2" xfId="239" xr:uid="{00000000-0005-0000-0000-00003C000000}"/>
    <cellStyle name="Heading 2 3" xfId="36" xr:uid="{00000000-0005-0000-0000-000040000000}"/>
    <cellStyle name="Heading 2 3 2" xfId="154" xr:uid="{00000000-0005-0000-0000-00003D000000}"/>
    <cellStyle name="Heading 3 2" xfId="79" xr:uid="{00000000-0005-0000-0000-000041000000}"/>
    <cellStyle name="Heading 3 2 2" xfId="188" xr:uid="{00000000-0005-0000-0000-00003E000000}"/>
    <cellStyle name="Heading 3 2 3" xfId="207" xr:uid="{00000000-0005-0000-0000-00003E000000}"/>
    <cellStyle name="Heading 3 2 4" xfId="291" xr:uid="{00000000-0005-0000-0000-00003E000000}"/>
    <cellStyle name="Heading 3 3" xfId="37" xr:uid="{00000000-0005-0000-0000-000042000000}"/>
    <cellStyle name="Heading 3 3 2" xfId="145" xr:uid="{00000000-0005-0000-0000-00003F000000}"/>
    <cellStyle name="Heading 3 3 3" xfId="206" xr:uid="{00000000-0005-0000-0000-00003F000000}"/>
    <cellStyle name="Heading 3 3 4" xfId="279" xr:uid="{00000000-0005-0000-0000-00003F000000}"/>
    <cellStyle name="Heading 4 2" xfId="80" xr:uid="{00000000-0005-0000-0000-000043000000}"/>
    <cellStyle name="Heading 4 2 2" xfId="203" xr:uid="{00000000-0005-0000-0000-000040000000}"/>
    <cellStyle name="Heading 4 3" xfId="38" xr:uid="{00000000-0005-0000-0000-000044000000}"/>
    <cellStyle name="Heading 4 3 2" xfId="247" xr:uid="{00000000-0005-0000-0000-000041000000}"/>
    <cellStyle name="Hyperlink 2" xfId="219" xr:uid="{00000000-0005-0000-0000-000042000000}"/>
    <cellStyle name="Input 2" xfId="81" xr:uid="{00000000-0005-0000-0000-000045000000}"/>
    <cellStyle name="Input 2 10" xfId="285" xr:uid="{00000000-0005-0000-0000-000043000000}"/>
    <cellStyle name="Input 2 11" xfId="304" xr:uid="{00000000-0005-0000-0000-000043000000}"/>
    <cellStyle name="Input 2 12" xfId="320" xr:uid="{00000000-0005-0000-0000-000043000000}"/>
    <cellStyle name="Input 2 2" xfId="116" xr:uid="{00000000-0005-0000-0000-000043000000}"/>
    <cellStyle name="Input 2 3" xfId="176" xr:uid="{00000000-0005-0000-0000-000043000000}"/>
    <cellStyle name="Input 2 4" xfId="147" xr:uid="{00000000-0005-0000-0000-000043000000}"/>
    <cellStyle name="Input 2 5" xfId="117" xr:uid="{00000000-0005-0000-0000-000043000000}"/>
    <cellStyle name="Input 2 6" xfId="132" xr:uid="{00000000-0005-0000-0000-000043000000}"/>
    <cellStyle name="Input 2 7" xfId="168" xr:uid="{00000000-0005-0000-0000-000043000000}"/>
    <cellStyle name="Input 2 8" xfId="130" xr:uid="{00000000-0005-0000-0000-000043000000}"/>
    <cellStyle name="Input 2 9" xfId="275" xr:uid="{00000000-0005-0000-0000-000043000000}"/>
    <cellStyle name="Input 3" xfId="39" xr:uid="{00000000-0005-0000-0000-000046000000}"/>
    <cellStyle name="Input 3 10" xfId="290" xr:uid="{00000000-0005-0000-0000-000044000000}"/>
    <cellStyle name="Input 3 11" xfId="318" xr:uid="{00000000-0005-0000-0000-000044000000}"/>
    <cellStyle name="Input 3 12" xfId="317" xr:uid="{00000000-0005-0000-0000-000044000000}"/>
    <cellStyle name="Input 3 2" xfId="181" xr:uid="{00000000-0005-0000-0000-000044000000}"/>
    <cellStyle name="Input 3 3" xfId="187" xr:uid="{00000000-0005-0000-0000-000044000000}"/>
    <cellStyle name="Input 3 4" xfId="140" xr:uid="{00000000-0005-0000-0000-000044000000}"/>
    <cellStyle name="Input 3 5" xfId="164" xr:uid="{00000000-0005-0000-0000-000044000000}"/>
    <cellStyle name="Input 3 6" xfId="151" xr:uid="{00000000-0005-0000-0000-000044000000}"/>
    <cellStyle name="Input 3 7" xfId="177" xr:uid="{00000000-0005-0000-0000-000044000000}"/>
    <cellStyle name="Input 3 8" xfId="123" xr:uid="{00000000-0005-0000-0000-000044000000}"/>
    <cellStyle name="Input 3 9" xfId="288" xr:uid="{00000000-0005-0000-0000-000044000000}"/>
    <cellStyle name="Linked Cell 2" xfId="82" xr:uid="{00000000-0005-0000-0000-000047000000}"/>
    <cellStyle name="Linked Cell 2 2" xfId="235" xr:uid="{00000000-0005-0000-0000-000045000000}"/>
    <cellStyle name="Linked Cell 3" xfId="40" xr:uid="{00000000-0005-0000-0000-000048000000}"/>
    <cellStyle name="Linked Cell 3 2" xfId="137" xr:uid="{00000000-0005-0000-0000-000046000000}"/>
    <cellStyle name="Neutral 2" xfId="83" xr:uid="{00000000-0005-0000-0000-000049000000}"/>
    <cellStyle name="Neutral 2 2" xfId="249" xr:uid="{00000000-0005-0000-0000-000047000000}"/>
    <cellStyle name="Neutral 3" xfId="41" xr:uid="{00000000-0005-0000-0000-00004A000000}"/>
    <cellStyle name="Neutral 3 2" xfId="152" xr:uid="{00000000-0005-0000-0000-000048000000}"/>
    <cellStyle name="Normal" xfId="0" builtinId="0"/>
    <cellStyle name="Normal 10" xfId="167" xr:uid="{00000000-0005-0000-0000-00002F010000}"/>
    <cellStyle name="Normal 11" xfId="273" xr:uid="{00000000-0005-0000-0000-000042010000}"/>
    <cellStyle name="Normal 12" xfId="300" xr:uid="{00000000-0005-0000-0000-00005B010000}"/>
    <cellStyle name="Normal 13" xfId="325" xr:uid="{00000000-0005-0000-0000-000074010000}"/>
    <cellStyle name="Normal 14" xfId="328" xr:uid="{AAB38B90-253E-4FA3-8BE1-6D3A01FB255D}"/>
    <cellStyle name="Normal 2" xfId="2" xr:uid="{00000000-0005-0000-0000-00004C000000}"/>
    <cellStyle name="Normal 2 2" xfId="244" xr:uid="{00000000-0005-0000-0000-00004A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3 6" xfId="118" xr:uid="{00000000-0005-0000-0000-00004B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55" xr:uid="{00000000-0005-0000-0000-00004C000000}"/>
    <cellStyle name="Normal 4 15" xfId="171" xr:uid="{00000000-0005-0000-0000-00004C000000}"/>
    <cellStyle name="Normal 4 16" xfId="281" xr:uid="{00000000-0005-0000-0000-00004C000000}"/>
    <cellStyle name="Normal 4 17" xfId="312" xr:uid="{00000000-0005-0000-0000-00004C000000}"/>
    <cellStyle name="Normal 4 18" xfId="326" xr:uid="{00000000-0005-0000-0000-00004C000000}"/>
    <cellStyle name="Normal 4 19" xfId="329" xr:uid="{DF66D182-5975-4579-A7BB-A9D9B1D482AA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5 2" xfId="193" xr:uid="{00000000-0005-0000-0000-00004D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00000000-0005-0000-0000-0000A1000000}"/>
    <cellStyle name="Note 2" xfId="5" xr:uid="{00000000-0005-0000-0000-000064000000}"/>
    <cellStyle name="Note 2 10" xfId="296" xr:uid="{00000000-0005-0000-0000-00004E000000}"/>
    <cellStyle name="Note 2 11" xfId="314" xr:uid="{00000000-0005-0000-0000-00004E000000}"/>
    <cellStyle name="Note 2 12" xfId="311" xr:uid="{00000000-0005-0000-0000-00004E000000}"/>
    <cellStyle name="Note 2 2" xfId="158" xr:uid="{00000000-0005-0000-0000-00004E000000}"/>
    <cellStyle name="Note 2 3" xfId="209" xr:uid="{00000000-0005-0000-0000-00004E000000}"/>
    <cellStyle name="Note 2 4" xfId="220" xr:uid="{00000000-0005-0000-0000-00004E000000}"/>
    <cellStyle name="Note 2 5" xfId="231" xr:uid="{00000000-0005-0000-0000-00004E000000}"/>
    <cellStyle name="Note 2 6" xfId="242" xr:uid="{00000000-0005-0000-0000-00004E000000}"/>
    <cellStyle name="Note 2 7" xfId="253" xr:uid="{00000000-0005-0000-0000-00004E000000}"/>
    <cellStyle name="Note 2 8" xfId="262" xr:uid="{00000000-0005-0000-0000-00004E000000}"/>
    <cellStyle name="Note 2 9" xfId="282" xr:uid="{00000000-0005-0000-0000-00004E000000}"/>
    <cellStyle name="Note 3" xfId="89" xr:uid="{00000000-0005-0000-0000-000065000000}"/>
    <cellStyle name="Note 3 10" xfId="299" xr:uid="{00000000-0005-0000-0000-00004F000000}"/>
    <cellStyle name="Note 3 11" xfId="322" xr:uid="{00000000-0005-0000-0000-00004F000000}"/>
    <cellStyle name="Note 3 12" xfId="310" xr:uid="{00000000-0005-0000-0000-00004F000000}"/>
    <cellStyle name="Note 3 2" xfId="204" xr:uid="{00000000-0005-0000-0000-00004F000000}"/>
    <cellStyle name="Note 3 3" xfId="215" xr:uid="{00000000-0005-0000-0000-00004F000000}"/>
    <cellStyle name="Note 3 4" xfId="226" xr:uid="{00000000-0005-0000-0000-00004F000000}"/>
    <cellStyle name="Note 3 5" xfId="237" xr:uid="{00000000-0005-0000-0000-00004F000000}"/>
    <cellStyle name="Note 3 6" xfId="248" xr:uid="{00000000-0005-0000-0000-00004F000000}"/>
    <cellStyle name="Note 3 7" xfId="259" xr:uid="{00000000-0005-0000-0000-00004F000000}"/>
    <cellStyle name="Note 3 8" xfId="263" xr:uid="{00000000-0005-0000-0000-00004F000000}"/>
    <cellStyle name="Note 3 9" xfId="295" xr:uid="{00000000-0005-0000-0000-00004F000000}"/>
    <cellStyle name="Note 4" xfId="42" xr:uid="{00000000-0005-0000-0000-000066000000}"/>
    <cellStyle name="Note 4 10" xfId="277" xr:uid="{00000000-0005-0000-0000-000050000000}"/>
    <cellStyle name="Note 4 11" xfId="283" xr:uid="{00000000-0005-0000-0000-000050000000}"/>
    <cellStyle name="Note 4 12" xfId="309" xr:uid="{00000000-0005-0000-0000-000050000000}"/>
    <cellStyle name="Note 4 13" xfId="307" xr:uid="{00000000-0005-0000-0000-000050000000}"/>
    <cellStyle name="Note 4 2" xfId="99" xr:uid="{00000000-0005-0000-0000-000067000000}"/>
    <cellStyle name="Note 4 3" xfId="136" xr:uid="{00000000-0005-0000-0000-000050000000}"/>
    <cellStyle name="Note 4 4" xfId="166" xr:uid="{00000000-0005-0000-0000-000050000000}"/>
    <cellStyle name="Note 4 5" xfId="150" xr:uid="{00000000-0005-0000-0000-000050000000}"/>
    <cellStyle name="Note 4 6" xfId="133" xr:uid="{00000000-0005-0000-0000-000050000000}"/>
    <cellStyle name="Note 4 7" xfId="124" xr:uid="{00000000-0005-0000-0000-000050000000}"/>
    <cellStyle name="Note 4 8" xfId="172" xr:uid="{00000000-0005-0000-0000-000050000000}"/>
    <cellStyle name="Note 4 9" xfId="264" xr:uid="{00000000-0005-0000-0000-000050000000}"/>
    <cellStyle name="Output 2" xfId="84" xr:uid="{00000000-0005-0000-0000-000068000000}"/>
    <cellStyle name="Output 2 10" xfId="297" xr:uid="{00000000-0005-0000-0000-000051000000}"/>
    <cellStyle name="Output 2 11" xfId="302" xr:uid="{00000000-0005-0000-0000-000051000000}"/>
    <cellStyle name="Output 2 12" xfId="324" xr:uid="{00000000-0005-0000-0000-000051000000}"/>
    <cellStyle name="Output 2 2" xfId="114" xr:uid="{00000000-0005-0000-0000-000051000000}"/>
    <cellStyle name="Output 2 3" xfId="210" xr:uid="{00000000-0005-0000-0000-000051000000}"/>
    <cellStyle name="Output 2 4" xfId="221" xr:uid="{00000000-0005-0000-0000-000051000000}"/>
    <cellStyle name="Output 2 5" xfId="232" xr:uid="{00000000-0005-0000-0000-000051000000}"/>
    <cellStyle name="Output 2 6" xfId="243" xr:uid="{00000000-0005-0000-0000-000051000000}"/>
    <cellStyle name="Output 2 7" xfId="254" xr:uid="{00000000-0005-0000-0000-000051000000}"/>
    <cellStyle name="Output 2 8" xfId="265" xr:uid="{00000000-0005-0000-0000-000051000000}"/>
    <cellStyle name="Output 2 9" xfId="274" xr:uid="{00000000-0005-0000-0000-000051000000}"/>
    <cellStyle name="Output 3" xfId="43" xr:uid="{00000000-0005-0000-0000-000069000000}"/>
    <cellStyle name="Output 3 10" xfId="292" xr:uid="{00000000-0005-0000-0000-000052000000}"/>
    <cellStyle name="Output 3 11" xfId="316" xr:uid="{00000000-0005-0000-0000-000052000000}"/>
    <cellStyle name="Output 3 12" xfId="303" xr:uid="{00000000-0005-0000-0000-000052000000}"/>
    <cellStyle name="Output 3 2" xfId="179" xr:uid="{00000000-0005-0000-0000-000052000000}"/>
    <cellStyle name="Output 3 3" xfId="189" xr:uid="{00000000-0005-0000-0000-000052000000}"/>
    <cellStyle name="Output 3 4" xfId="183" xr:uid="{00000000-0005-0000-0000-000052000000}"/>
    <cellStyle name="Output 3 5" xfId="186" xr:uid="{00000000-0005-0000-0000-000052000000}"/>
    <cellStyle name="Output 3 6" xfId="184" xr:uid="{00000000-0005-0000-0000-000052000000}"/>
    <cellStyle name="Output 3 7" xfId="142" xr:uid="{00000000-0005-0000-0000-000052000000}"/>
    <cellStyle name="Output 3 8" xfId="266" xr:uid="{00000000-0005-0000-0000-000052000000}"/>
    <cellStyle name="Output 3 9" xfId="287" xr:uid="{00000000-0005-0000-0000-000052000000}"/>
    <cellStyle name="Percent 2" xfId="200" xr:uid="{00000000-0005-0000-0000-0000A3000000}"/>
    <cellStyle name="Percent 3" xfId="257" xr:uid="{00000000-0005-0000-0000-000039010000}"/>
    <cellStyle name="Percent 4" xfId="293" xr:uid="{00000000-0005-0000-0000-000044010000}"/>
    <cellStyle name="Percent 5" xfId="321" xr:uid="{00000000-0005-0000-0000-00005D010000}"/>
    <cellStyle name="Percent 6" xfId="327" xr:uid="{00000000-0005-0000-0000-000076010000}"/>
    <cellStyle name="Percent 7" xfId="330" xr:uid="{B74F5700-3182-4AC9-8D15-80988D48C3BC}"/>
    <cellStyle name="Title 2" xfId="85" xr:uid="{00000000-0005-0000-0000-00006A000000}"/>
    <cellStyle name="Title 2 2" xfId="267" xr:uid="{00000000-0005-0000-0000-000054000000}"/>
    <cellStyle name="Title 3" xfId="44" xr:uid="{00000000-0005-0000-0000-00006B000000}"/>
    <cellStyle name="Title 3 2" xfId="268" xr:uid="{00000000-0005-0000-0000-000055000000}"/>
    <cellStyle name="Total 2" xfId="86" xr:uid="{00000000-0005-0000-0000-00006C000000}"/>
    <cellStyle name="Total 2 10" xfId="298" xr:uid="{00000000-0005-0000-0000-000056000000}"/>
    <cellStyle name="Total 2 11" xfId="301" xr:uid="{00000000-0005-0000-0000-000056000000}"/>
    <cellStyle name="Total 2 12" xfId="306" xr:uid="{00000000-0005-0000-0000-000056000000}"/>
    <cellStyle name="Total 2 2" xfId="201" xr:uid="{00000000-0005-0000-0000-000056000000}"/>
    <cellStyle name="Total 2 3" xfId="212" xr:uid="{00000000-0005-0000-0000-000056000000}"/>
    <cellStyle name="Total 2 4" xfId="223" xr:uid="{00000000-0005-0000-0000-000056000000}"/>
    <cellStyle name="Total 2 5" xfId="234" xr:uid="{00000000-0005-0000-0000-000056000000}"/>
    <cellStyle name="Total 2 6" xfId="245" xr:uid="{00000000-0005-0000-0000-000056000000}"/>
    <cellStyle name="Total 2 7" xfId="256" xr:uid="{00000000-0005-0000-0000-000056000000}"/>
    <cellStyle name="Total 2 8" xfId="269" xr:uid="{00000000-0005-0000-0000-000056000000}"/>
    <cellStyle name="Total 2 9" xfId="294" xr:uid="{00000000-0005-0000-0000-000056000000}"/>
    <cellStyle name="Total 3" xfId="45" xr:uid="{00000000-0005-0000-0000-00006D000000}"/>
    <cellStyle name="Total 3 10" xfId="280" xr:uid="{00000000-0005-0000-0000-000057000000}"/>
    <cellStyle name="Total 3 11" xfId="315" xr:uid="{00000000-0005-0000-0000-000057000000}"/>
    <cellStyle name="Total 3 12" xfId="313" xr:uid="{00000000-0005-0000-0000-000057000000}"/>
    <cellStyle name="Total 3 2" xfId="178" xr:uid="{00000000-0005-0000-0000-000057000000}"/>
    <cellStyle name="Total 3 3" xfId="146" xr:uid="{00000000-0005-0000-0000-000057000000}"/>
    <cellStyle name="Total 3 4" xfId="161" xr:uid="{00000000-0005-0000-0000-000057000000}"/>
    <cellStyle name="Total 3 5" xfId="196" xr:uid="{00000000-0005-0000-0000-000057000000}"/>
    <cellStyle name="Total 3 6" xfId="157" xr:uid="{00000000-0005-0000-0000-000057000000}"/>
    <cellStyle name="Total 3 7" xfId="211" xr:uid="{00000000-0005-0000-0000-000057000000}"/>
    <cellStyle name="Total 3 8" xfId="270" xr:uid="{00000000-0005-0000-0000-000057000000}"/>
    <cellStyle name="Total 3 9" xfId="286" xr:uid="{00000000-0005-0000-0000-000057000000}"/>
    <cellStyle name="Warning Text 2" xfId="87" xr:uid="{00000000-0005-0000-0000-00006E000000}"/>
    <cellStyle name="Warning Text 2 2" xfId="271" xr:uid="{00000000-0005-0000-0000-000058000000}"/>
    <cellStyle name="Warning Text 3" xfId="46" xr:uid="{00000000-0005-0000-0000-00006F000000}"/>
    <cellStyle name="Warning Text 3 2" xfId="272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B4" sqref="B4:G15"/>
    </sheetView>
  </sheetViews>
  <sheetFormatPr defaultRowHeight="12.75" x14ac:dyDescent="0.2"/>
  <cols>
    <col min="1" max="1" width="30.7109375" customWidth="1"/>
    <col min="2" max="7" width="8.85546875" customWidth="1"/>
    <col min="8" max="8" width="15" bestFit="1" customWidth="1"/>
    <col min="9" max="9" width="15.7109375" bestFit="1" customWidth="1"/>
  </cols>
  <sheetData>
    <row r="1" spans="1:9" ht="15.75" x14ac:dyDescent="0.25">
      <c r="A1" s="4" t="s">
        <v>0</v>
      </c>
      <c r="B1" s="3"/>
      <c r="C1" s="1"/>
      <c r="D1" s="1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</row>
    <row r="4" spans="1:9" x14ac:dyDescent="0.2">
      <c r="A4" s="58" t="s">
        <v>20</v>
      </c>
      <c r="B4" s="5">
        <v>24</v>
      </c>
      <c r="C4" s="5">
        <v>12</v>
      </c>
      <c r="D4" s="5">
        <v>6</v>
      </c>
      <c r="E4" s="5">
        <v>6</v>
      </c>
      <c r="F4" s="5">
        <v>6</v>
      </c>
      <c r="G4" s="5">
        <v>7</v>
      </c>
      <c r="H4" s="50"/>
      <c r="I4" s="51">
        <f t="shared" ref="I4:I14" si="0">SUM(B4:G4)</f>
        <v>61</v>
      </c>
    </row>
    <row r="5" spans="1:9" x14ac:dyDescent="0.2">
      <c r="A5" s="59" t="s">
        <v>21</v>
      </c>
      <c r="B5" s="5">
        <v>18</v>
      </c>
      <c r="C5" s="5">
        <v>12</v>
      </c>
      <c r="D5" s="5">
        <v>6</v>
      </c>
      <c r="E5" s="5">
        <v>6</v>
      </c>
      <c r="F5" s="5">
        <v>6</v>
      </c>
      <c r="G5" s="5">
        <v>6</v>
      </c>
      <c r="H5" s="53"/>
      <c r="I5" s="54">
        <f t="shared" si="0"/>
        <v>54</v>
      </c>
    </row>
    <row r="6" spans="1:9" x14ac:dyDescent="0.2">
      <c r="A6" s="59" t="s">
        <v>22</v>
      </c>
      <c r="B6" s="5">
        <v>15</v>
      </c>
      <c r="C6" s="5">
        <v>12</v>
      </c>
      <c r="D6" s="5">
        <v>6</v>
      </c>
      <c r="E6" s="5">
        <v>6</v>
      </c>
      <c r="F6" s="5">
        <v>6</v>
      </c>
      <c r="G6" s="5">
        <v>5</v>
      </c>
      <c r="H6" s="53"/>
      <c r="I6" s="54">
        <f t="shared" si="0"/>
        <v>50</v>
      </c>
    </row>
    <row r="7" spans="1:9" x14ac:dyDescent="0.2">
      <c r="A7" s="59" t="s">
        <v>23</v>
      </c>
      <c r="B7" s="5">
        <v>21</v>
      </c>
      <c r="C7" s="5">
        <v>12</v>
      </c>
      <c r="D7" s="5">
        <v>6</v>
      </c>
      <c r="E7" s="5">
        <v>6</v>
      </c>
      <c r="F7" s="5">
        <v>6</v>
      </c>
      <c r="G7" s="5">
        <v>7</v>
      </c>
      <c r="H7" s="53"/>
      <c r="I7" s="54">
        <f t="shared" si="0"/>
        <v>58</v>
      </c>
    </row>
    <row r="8" spans="1:9" x14ac:dyDescent="0.2">
      <c r="A8" s="59" t="s">
        <v>24</v>
      </c>
      <c r="B8" s="5">
        <v>21</v>
      </c>
      <c r="C8" s="5">
        <v>12</v>
      </c>
      <c r="D8" s="5">
        <v>6</v>
      </c>
      <c r="E8" s="5">
        <v>6</v>
      </c>
      <c r="F8" s="5">
        <v>6</v>
      </c>
      <c r="G8" s="5">
        <v>6</v>
      </c>
      <c r="H8" s="53"/>
      <c r="I8" s="54">
        <f t="shared" si="0"/>
        <v>57</v>
      </c>
    </row>
    <row r="9" spans="1:9" x14ac:dyDescent="0.2">
      <c r="A9" s="59" t="s">
        <v>25</v>
      </c>
      <c r="B9" s="5">
        <v>18</v>
      </c>
      <c r="C9" s="5">
        <v>12</v>
      </c>
      <c r="D9" s="5">
        <v>6</v>
      </c>
      <c r="E9" s="5">
        <v>6</v>
      </c>
      <c r="F9" s="5">
        <v>6</v>
      </c>
      <c r="G9" s="5">
        <v>6</v>
      </c>
      <c r="H9" s="53"/>
      <c r="I9" s="54">
        <f t="shared" si="0"/>
        <v>54</v>
      </c>
    </row>
    <row r="10" spans="1:9" x14ac:dyDescent="0.2">
      <c r="A10" s="59" t="s">
        <v>26</v>
      </c>
      <c r="B10" s="5">
        <v>24</v>
      </c>
      <c r="C10" s="5">
        <v>12</v>
      </c>
      <c r="D10" s="5">
        <v>6</v>
      </c>
      <c r="E10" s="5">
        <v>6</v>
      </c>
      <c r="F10" s="5">
        <v>6</v>
      </c>
      <c r="G10" s="5">
        <v>8</v>
      </c>
      <c r="H10" s="53"/>
      <c r="I10" s="54">
        <f t="shared" si="0"/>
        <v>62</v>
      </c>
    </row>
    <row r="11" spans="1:9" x14ac:dyDescent="0.2">
      <c r="A11" s="59" t="s">
        <v>27</v>
      </c>
      <c r="B11" s="5">
        <v>15</v>
      </c>
      <c r="C11" s="5">
        <v>12</v>
      </c>
      <c r="D11" s="5">
        <v>6</v>
      </c>
      <c r="E11" s="5">
        <v>6</v>
      </c>
      <c r="F11" s="5">
        <v>6</v>
      </c>
      <c r="G11" s="5">
        <v>5</v>
      </c>
      <c r="H11" s="53"/>
      <c r="I11" s="54">
        <f t="shared" si="0"/>
        <v>50</v>
      </c>
    </row>
    <row r="12" spans="1:9" x14ac:dyDescent="0.2">
      <c r="A12" s="59" t="s">
        <v>28</v>
      </c>
      <c r="B12" s="5">
        <v>18</v>
      </c>
      <c r="C12" s="5">
        <v>12</v>
      </c>
      <c r="D12" s="5">
        <v>6</v>
      </c>
      <c r="E12" s="5">
        <v>6</v>
      </c>
      <c r="F12" s="5">
        <v>6</v>
      </c>
      <c r="G12" s="5">
        <v>6</v>
      </c>
      <c r="H12" s="53"/>
      <c r="I12" s="54">
        <f t="shared" si="0"/>
        <v>54</v>
      </c>
    </row>
    <row r="13" spans="1:9" x14ac:dyDescent="0.2">
      <c r="A13" s="59" t="s">
        <v>29</v>
      </c>
      <c r="B13" s="5">
        <v>15</v>
      </c>
      <c r="C13" s="5">
        <v>10</v>
      </c>
      <c r="D13" s="5">
        <v>6</v>
      </c>
      <c r="E13" s="5">
        <v>6</v>
      </c>
      <c r="F13" s="5">
        <v>6</v>
      </c>
      <c r="G13" s="5">
        <v>5</v>
      </c>
      <c r="H13" s="53"/>
      <c r="I13" s="54">
        <f t="shared" si="0"/>
        <v>48</v>
      </c>
    </row>
    <row r="14" spans="1:9" x14ac:dyDescent="0.2">
      <c r="A14" s="59" t="s">
        <v>30</v>
      </c>
      <c r="B14" s="5">
        <v>21</v>
      </c>
      <c r="C14" s="5">
        <v>12</v>
      </c>
      <c r="D14" s="5">
        <v>6</v>
      </c>
      <c r="E14" s="5">
        <v>6</v>
      </c>
      <c r="F14" s="5">
        <v>6</v>
      </c>
      <c r="G14" s="5">
        <v>7</v>
      </c>
      <c r="H14" s="53"/>
      <c r="I14" s="54">
        <f t="shared" si="0"/>
        <v>58</v>
      </c>
    </row>
    <row r="15" spans="1:9" x14ac:dyDescent="0.2">
      <c r="A15" s="60" t="s">
        <v>31</v>
      </c>
      <c r="B15" s="5">
        <v>21</v>
      </c>
      <c r="C15" s="5">
        <v>12</v>
      </c>
      <c r="D15" s="5">
        <v>6</v>
      </c>
      <c r="E15" s="5">
        <v>6</v>
      </c>
      <c r="F15" s="5">
        <v>6</v>
      </c>
      <c r="G15" s="5">
        <v>6</v>
      </c>
      <c r="H15" s="56"/>
      <c r="I15" s="57">
        <f t="shared" ref="I15" si="1">SUM(B15:G15)</f>
        <v>57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honeticPr fontId="45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workbookViewId="0">
      <selection activeCell="D28" sqref="D28"/>
    </sheetView>
  </sheetViews>
  <sheetFormatPr defaultRowHeight="12.75" x14ac:dyDescent="0.2"/>
  <cols>
    <col min="1" max="1" width="30.140625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92">
        <v>24</v>
      </c>
      <c r="C4" s="92">
        <v>14</v>
      </c>
      <c r="D4" s="92">
        <v>7</v>
      </c>
      <c r="E4" s="92">
        <v>6</v>
      </c>
      <c r="F4" s="92">
        <v>7</v>
      </c>
      <c r="G4" s="92">
        <v>8</v>
      </c>
      <c r="H4" s="50"/>
      <c r="I4" s="51">
        <f t="shared" ref="I4:I15" si="0">SUM(B4:G4)</f>
        <v>66</v>
      </c>
    </row>
    <row r="5" spans="1:17" x14ac:dyDescent="0.2">
      <c r="A5" s="59" t="s">
        <v>21</v>
      </c>
      <c r="B5" s="92">
        <v>12</v>
      </c>
      <c r="C5" s="92">
        <v>8</v>
      </c>
      <c r="D5" s="92">
        <v>5</v>
      </c>
      <c r="E5" s="92">
        <v>6</v>
      </c>
      <c r="F5" s="92">
        <v>6</v>
      </c>
      <c r="G5" s="92">
        <v>5</v>
      </c>
      <c r="H5" s="53"/>
      <c r="I5" s="54">
        <f t="shared" si="0"/>
        <v>42</v>
      </c>
    </row>
    <row r="6" spans="1:17" x14ac:dyDescent="0.2">
      <c r="A6" s="59" t="s">
        <v>22</v>
      </c>
      <c r="B6" s="92">
        <v>12</v>
      </c>
      <c r="C6" s="92">
        <v>8</v>
      </c>
      <c r="D6" s="92">
        <v>5</v>
      </c>
      <c r="E6" s="92">
        <v>5</v>
      </c>
      <c r="F6" s="92">
        <v>5</v>
      </c>
      <c r="G6" s="92">
        <v>5</v>
      </c>
      <c r="H6" s="53"/>
      <c r="I6" s="54">
        <f t="shared" si="0"/>
        <v>40</v>
      </c>
    </row>
    <row r="7" spans="1:17" x14ac:dyDescent="0.2">
      <c r="A7" s="59" t="s">
        <v>23</v>
      </c>
      <c r="B7" s="92">
        <v>21</v>
      </c>
      <c r="C7" s="92">
        <v>14</v>
      </c>
      <c r="D7" s="92">
        <v>7</v>
      </c>
      <c r="E7" s="92">
        <v>6</v>
      </c>
      <c r="F7" s="92">
        <v>6</v>
      </c>
      <c r="G7" s="92">
        <v>7</v>
      </c>
      <c r="H7" s="53"/>
      <c r="I7" s="54">
        <f t="shared" si="0"/>
        <v>61</v>
      </c>
    </row>
    <row r="8" spans="1:17" x14ac:dyDescent="0.2">
      <c r="A8" s="59" t="s">
        <v>24</v>
      </c>
      <c r="B8" s="92">
        <v>18</v>
      </c>
      <c r="C8" s="92">
        <v>14</v>
      </c>
      <c r="D8" s="92">
        <v>6</v>
      </c>
      <c r="E8" s="92">
        <v>6</v>
      </c>
      <c r="F8" s="92">
        <v>6</v>
      </c>
      <c r="G8" s="92">
        <v>6</v>
      </c>
      <c r="H8" s="53"/>
      <c r="I8" s="54">
        <f t="shared" si="0"/>
        <v>56</v>
      </c>
    </row>
    <row r="9" spans="1:17" x14ac:dyDescent="0.2">
      <c r="A9" s="59" t="s">
        <v>25</v>
      </c>
      <c r="B9" s="92">
        <v>15</v>
      </c>
      <c r="C9" s="92">
        <v>8</v>
      </c>
      <c r="D9" s="92">
        <v>6</v>
      </c>
      <c r="E9" s="92">
        <v>6</v>
      </c>
      <c r="F9" s="92">
        <v>5</v>
      </c>
      <c r="G9" s="92">
        <v>5</v>
      </c>
      <c r="H9" s="53"/>
      <c r="I9" s="54">
        <f t="shared" si="0"/>
        <v>45</v>
      </c>
    </row>
    <row r="10" spans="1:17" x14ac:dyDescent="0.2">
      <c r="A10" s="59" t="s">
        <v>26</v>
      </c>
      <c r="B10" s="92">
        <v>19.799999999999997</v>
      </c>
      <c r="C10" s="92">
        <v>12</v>
      </c>
      <c r="D10" s="92">
        <v>7</v>
      </c>
      <c r="E10" s="92">
        <v>6</v>
      </c>
      <c r="F10" s="92">
        <v>7</v>
      </c>
      <c r="G10" s="92">
        <v>5</v>
      </c>
      <c r="H10" s="53"/>
      <c r="I10" s="54">
        <f t="shared" si="0"/>
        <v>56.8</v>
      </c>
    </row>
    <row r="11" spans="1:17" x14ac:dyDescent="0.2">
      <c r="A11" s="59" t="s">
        <v>27</v>
      </c>
      <c r="B11" s="92">
        <v>15</v>
      </c>
      <c r="C11" s="92">
        <v>10</v>
      </c>
      <c r="D11" s="92">
        <v>6</v>
      </c>
      <c r="E11" s="92">
        <v>6</v>
      </c>
      <c r="F11" s="92">
        <v>6</v>
      </c>
      <c r="G11" s="92">
        <v>5</v>
      </c>
      <c r="H11" s="53"/>
      <c r="I11" s="54">
        <f t="shared" si="0"/>
        <v>48</v>
      </c>
    </row>
    <row r="12" spans="1:17" x14ac:dyDescent="0.2">
      <c r="A12" s="59" t="s">
        <v>28</v>
      </c>
      <c r="B12" s="92">
        <v>21</v>
      </c>
      <c r="C12" s="92">
        <v>14</v>
      </c>
      <c r="D12" s="92">
        <v>6</v>
      </c>
      <c r="E12" s="92">
        <v>5</v>
      </c>
      <c r="F12" s="92">
        <v>6</v>
      </c>
      <c r="G12" s="92">
        <v>7</v>
      </c>
      <c r="H12" s="53"/>
      <c r="I12" s="54">
        <f t="shared" si="0"/>
        <v>59</v>
      </c>
    </row>
    <row r="13" spans="1:17" ht="14.25" customHeight="1" x14ac:dyDescent="0.2">
      <c r="A13" s="59" t="s">
        <v>29</v>
      </c>
      <c r="B13" s="92">
        <v>15</v>
      </c>
      <c r="C13" s="92">
        <v>10</v>
      </c>
      <c r="D13" s="92">
        <v>6</v>
      </c>
      <c r="E13" s="92">
        <v>6</v>
      </c>
      <c r="F13" s="92">
        <v>7</v>
      </c>
      <c r="G13" s="92">
        <v>5</v>
      </c>
      <c r="H13" s="53"/>
      <c r="I13" s="54">
        <f t="shared" si="0"/>
        <v>49</v>
      </c>
    </row>
    <row r="14" spans="1:17" x14ac:dyDescent="0.2">
      <c r="A14" s="59" t="s">
        <v>30</v>
      </c>
      <c r="B14" s="92">
        <v>18</v>
      </c>
      <c r="C14" s="92">
        <v>12</v>
      </c>
      <c r="D14" s="92">
        <v>6</v>
      </c>
      <c r="E14" s="92">
        <v>6</v>
      </c>
      <c r="F14" s="92">
        <v>7</v>
      </c>
      <c r="G14" s="92">
        <v>6</v>
      </c>
      <c r="H14" s="53"/>
      <c r="I14" s="54">
        <f t="shared" si="0"/>
        <v>55</v>
      </c>
    </row>
    <row r="15" spans="1:17" x14ac:dyDescent="0.2">
      <c r="A15" s="60" t="s">
        <v>31</v>
      </c>
      <c r="B15" s="92">
        <v>15</v>
      </c>
      <c r="C15" s="92">
        <v>12</v>
      </c>
      <c r="D15" s="92">
        <v>6</v>
      </c>
      <c r="E15" s="92">
        <v>6</v>
      </c>
      <c r="F15" s="92">
        <v>6</v>
      </c>
      <c r="G15" s="92">
        <v>5</v>
      </c>
      <c r="H15" s="56"/>
      <c r="I15" s="57">
        <f t="shared" si="0"/>
        <v>50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  <row r="48" spans="5:5" x14ac:dyDescent="0.2">
      <c r="E48" s="2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B4" sqref="B4:G15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5">
        <v>24</v>
      </c>
      <c r="C4" s="5">
        <v>16</v>
      </c>
      <c r="D4" s="5">
        <v>8</v>
      </c>
      <c r="E4" s="5">
        <v>6</v>
      </c>
      <c r="F4" s="5">
        <v>6</v>
      </c>
      <c r="G4" s="5">
        <v>8</v>
      </c>
      <c r="H4" s="50"/>
      <c r="I4" s="51">
        <f t="shared" ref="I4:I15" si="0">SUM(B4:G4)</f>
        <v>68</v>
      </c>
    </row>
    <row r="5" spans="1:17" x14ac:dyDescent="0.2">
      <c r="A5" s="59" t="s">
        <v>21</v>
      </c>
      <c r="B5" s="5">
        <v>12</v>
      </c>
      <c r="C5" s="5">
        <v>8</v>
      </c>
      <c r="D5" s="5">
        <v>6</v>
      </c>
      <c r="E5" s="5">
        <v>4</v>
      </c>
      <c r="F5" s="5">
        <v>6</v>
      </c>
      <c r="G5" s="5">
        <v>6</v>
      </c>
      <c r="H5" s="53"/>
      <c r="I5" s="54">
        <f t="shared" si="0"/>
        <v>42</v>
      </c>
    </row>
    <row r="6" spans="1:17" x14ac:dyDescent="0.2">
      <c r="A6" s="59" t="s">
        <v>22</v>
      </c>
      <c r="B6" s="5">
        <v>18</v>
      </c>
      <c r="C6" s="5">
        <v>14</v>
      </c>
      <c r="D6" s="5">
        <v>4</v>
      </c>
      <c r="E6" s="5">
        <v>4</v>
      </c>
      <c r="F6" s="5">
        <v>4</v>
      </c>
      <c r="G6" s="5">
        <v>6</v>
      </c>
      <c r="H6" s="53"/>
      <c r="I6" s="54">
        <f t="shared" si="0"/>
        <v>50</v>
      </c>
    </row>
    <row r="7" spans="1:17" x14ac:dyDescent="0.2">
      <c r="A7" s="59" t="s">
        <v>23</v>
      </c>
      <c r="B7" s="5">
        <v>24</v>
      </c>
      <c r="C7" s="5">
        <v>16</v>
      </c>
      <c r="D7" s="5">
        <v>6</v>
      </c>
      <c r="E7" s="5">
        <v>8</v>
      </c>
      <c r="F7" s="5">
        <v>6</v>
      </c>
      <c r="G7" s="5">
        <v>8</v>
      </c>
      <c r="H7" s="53"/>
      <c r="I7" s="54">
        <f t="shared" si="0"/>
        <v>68</v>
      </c>
    </row>
    <row r="8" spans="1:17" x14ac:dyDescent="0.2">
      <c r="A8" s="59" t="s">
        <v>24</v>
      </c>
      <c r="B8" s="5">
        <v>18</v>
      </c>
      <c r="C8" s="5">
        <v>14</v>
      </c>
      <c r="D8" s="5">
        <v>7</v>
      </c>
      <c r="E8" s="5">
        <v>6</v>
      </c>
      <c r="F8" s="5">
        <v>6</v>
      </c>
      <c r="G8" s="5">
        <v>6</v>
      </c>
      <c r="H8" s="53"/>
      <c r="I8" s="54">
        <f t="shared" si="0"/>
        <v>57</v>
      </c>
    </row>
    <row r="9" spans="1:17" x14ac:dyDescent="0.2">
      <c r="A9" s="59" t="s">
        <v>25</v>
      </c>
      <c r="B9" s="5">
        <v>18</v>
      </c>
      <c r="C9" s="5">
        <v>16</v>
      </c>
      <c r="D9" s="5">
        <v>8</v>
      </c>
      <c r="E9" s="5">
        <v>8</v>
      </c>
      <c r="F9" s="5">
        <v>6</v>
      </c>
      <c r="G9" s="5">
        <v>8</v>
      </c>
      <c r="H9" s="53"/>
      <c r="I9" s="54">
        <f t="shared" si="0"/>
        <v>64</v>
      </c>
    </row>
    <row r="10" spans="1:17" x14ac:dyDescent="0.2">
      <c r="A10" s="59" t="s">
        <v>26</v>
      </c>
      <c r="B10" s="5">
        <v>24</v>
      </c>
      <c r="C10" s="5">
        <v>16</v>
      </c>
      <c r="D10" s="5">
        <v>6</v>
      </c>
      <c r="E10" s="5">
        <v>7</v>
      </c>
      <c r="F10" s="5">
        <v>6</v>
      </c>
      <c r="G10" s="5">
        <v>8</v>
      </c>
      <c r="H10" s="53"/>
      <c r="I10" s="54">
        <f t="shared" si="0"/>
        <v>67</v>
      </c>
    </row>
    <row r="11" spans="1:17" x14ac:dyDescent="0.2">
      <c r="A11" s="59" t="s">
        <v>27</v>
      </c>
      <c r="B11" s="5">
        <v>18</v>
      </c>
      <c r="C11" s="5">
        <v>14</v>
      </c>
      <c r="D11" s="5">
        <v>8</v>
      </c>
      <c r="E11" s="5">
        <v>8</v>
      </c>
      <c r="F11" s="5">
        <v>7</v>
      </c>
      <c r="G11" s="5">
        <v>6</v>
      </c>
      <c r="H11" s="53"/>
      <c r="I11" s="54">
        <f t="shared" si="0"/>
        <v>61</v>
      </c>
    </row>
    <row r="12" spans="1:17" x14ac:dyDescent="0.2">
      <c r="A12" s="59" t="s">
        <v>28</v>
      </c>
      <c r="B12" s="5">
        <v>24</v>
      </c>
      <c r="C12" s="5">
        <v>14</v>
      </c>
      <c r="D12" s="5">
        <v>6</v>
      </c>
      <c r="E12" s="5">
        <v>7</v>
      </c>
      <c r="F12" s="5">
        <v>6</v>
      </c>
      <c r="G12" s="5">
        <v>8</v>
      </c>
      <c r="H12" s="53"/>
      <c r="I12" s="54">
        <f t="shared" si="0"/>
        <v>65</v>
      </c>
    </row>
    <row r="13" spans="1:17" ht="24" x14ac:dyDescent="0.2">
      <c r="A13" s="59" t="s">
        <v>29</v>
      </c>
      <c r="B13" s="5">
        <v>24</v>
      </c>
      <c r="C13" s="5">
        <v>16</v>
      </c>
      <c r="D13" s="5">
        <v>6</v>
      </c>
      <c r="E13" s="5">
        <v>8</v>
      </c>
      <c r="F13" s="5">
        <v>10</v>
      </c>
      <c r="G13" s="5">
        <v>8</v>
      </c>
      <c r="H13" s="53"/>
      <c r="I13" s="54">
        <f t="shared" si="0"/>
        <v>72</v>
      </c>
    </row>
    <row r="14" spans="1:17" x14ac:dyDescent="0.2">
      <c r="A14" s="59" t="s">
        <v>30</v>
      </c>
      <c r="B14" s="5">
        <v>30</v>
      </c>
      <c r="C14" s="5">
        <v>16</v>
      </c>
      <c r="D14" s="5">
        <v>8</v>
      </c>
      <c r="E14" s="5">
        <v>10</v>
      </c>
      <c r="F14" s="5">
        <v>8</v>
      </c>
      <c r="G14" s="5">
        <v>8</v>
      </c>
      <c r="H14" s="53"/>
      <c r="I14" s="54">
        <f t="shared" si="0"/>
        <v>80</v>
      </c>
    </row>
    <row r="15" spans="1:17" x14ac:dyDescent="0.2">
      <c r="A15" s="60" t="s">
        <v>31</v>
      </c>
      <c r="B15" s="5">
        <v>21</v>
      </c>
      <c r="C15" s="5">
        <v>12</v>
      </c>
      <c r="D15" s="5">
        <v>7</v>
      </c>
      <c r="E15" s="5">
        <v>6</v>
      </c>
      <c r="F15" s="5">
        <v>6</v>
      </c>
      <c r="G15" s="5">
        <v>6</v>
      </c>
      <c r="H15" s="56"/>
      <c r="I15" s="57">
        <f t="shared" si="0"/>
        <v>58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>
      <selection activeCell="B4" sqref="B4:G15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5">
        <v>27</v>
      </c>
      <c r="C4" s="5">
        <v>18</v>
      </c>
      <c r="D4" s="5">
        <v>7.5</v>
      </c>
      <c r="E4" s="5">
        <v>6</v>
      </c>
      <c r="F4" s="5">
        <v>8</v>
      </c>
      <c r="G4" s="5">
        <v>9</v>
      </c>
      <c r="H4" s="50"/>
      <c r="I4" s="51">
        <f t="shared" ref="I4:I15" si="0">SUM(B4:G4)</f>
        <v>75.5</v>
      </c>
    </row>
    <row r="5" spans="1:17" x14ac:dyDescent="0.2">
      <c r="A5" s="59" t="s">
        <v>21</v>
      </c>
      <c r="B5" s="5">
        <v>12</v>
      </c>
      <c r="C5" s="5">
        <v>8</v>
      </c>
      <c r="D5" s="5">
        <v>4</v>
      </c>
      <c r="E5" s="5">
        <v>6</v>
      </c>
      <c r="F5" s="5">
        <v>5</v>
      </c>
      <c r="G5" s="5">
        <v>4</v>
      </c>
      <c r="H5" s="53"/>
      <c r="I5" s="54">
        <f t="shared" si="0"/>
        <v>39</v>
      </c>
    </row>
    <row r="6" spans="1:17" x14ac:dyDescent="0.2">
      <c r="A6" s="59" t="s">
        <v>22</v>
      </c>
      <c r="B6" s="5">
        <v>12</v>
      </c>
      <c r="C6" s="5">
        <v>8</v>
      </c>
      <c r="D6" s="5">
        <v>4</v>
      </c>
      <c r="E6" s="5">
        <v>6</v>
      </c>
      <c r="F6" s="5">
        <v>4</v>
      </c>
      <c r="G6" s="5">
        <v>4</v>
      </c>
      <c r="H6" s="53"/>
      <c r="I6" s="54">
        <f t="shared" si="0"/>
        <v>38</v>
      </c>
    </row>
    <row r="7" spans="1:17" x14ac:dyDescent="0.2">
      <c r="A7" s="59" t="s">
        <v>23</v>
      </c>
      <c r="B7" s="5">
        <v>24</v>
      </c>
      <c r="C7" s="5">
        <v>18</v>
      </c>
      <c r="D7" s="5">
        <v>8</v>
      </c>
      <c r="E7" s="5">
        <v>6</v>
      </c>
      <c r="F7" s="5">
        <v>8</v>
      </c>
      <c r="G7" s="5">
        <v>9</v>
      </c>
      <c r="H7" s="53"/>
      <c r="I7" s="54">
        <f t="shared" si="0"/>
        <v>73</v>
      </c>
    </row>
    <row r="8" spans="1:17" x14ac:dyDescent="0.2">
      <c r="A8" s="59" t="s">
        <v>24</v>
      </c>
      <c r="B8" s="5">
        <v>18</v>
      </c>
      <c r="C8" s="5">
        <v>14</v>
      </c>
      <c r="D8" s="5">
        <v>7.5</v>
      </c>
      <c r="E8" s="5">
        <v>6</v>
      </c>
      <c r="F8" s="5">
        <v>8</v>
      </c>
      <c r="G8" s="5">
        <v>7</v>
      </c>
      <c r="H8" s="53"/>
      <c r="I8" s="54">
        <f t="shared" si="0"/>
        <v>60.5</v>
      </c>
    </row>
    <row r="9" spans="1:17" x14ac:dyDescent="0.2">
      <c r="A9" s="59" t="s">
        <v>25</v>
      </c>
      <c r="B9" s="5">
        <v>16.5</v>
      </c>
      <c r="C9" s="5">
        <v>14</v>
      </c>
      <c r="D9" s="5">
        <v>7.5</v>
      </c>
      <c r="E9" s="5">
        <v>6</v>
      </c>
      <c r="F9" s="5">
        <v>8</v>
      </c>
      <c r="G9" s="5">
        <v>7</v>
      </c>
      <c r="H9" s="53"/>
      <c r="I9" s="54">
        <f t="shared" si="0"/>
        <v>59</v>
      </c>
    </row>
    <row r="10" spans="1:17" x14ac:dyDescent="0.2">
      <c r="A10" s="59" t="s">
        <v>26</v>
      </c>
      <c r="B10" s="5">
        <v>24</v>
      </c>
      <c r="C10" s="5">
        <v>16</v>
      </c>
      <c r="D10" s="5">
        <v>6</v>
      </c>
      <c r="E10" s="5">
        <v>6</v>
      </c>
      <c r="F10" s="5">
        <v>8</v>
      </c>
      <c r="G10" s="5">
        <v>7.5</v>
      </c>
      <c r="H10" s="53"/>
      <c r="I10" s="54">
        <f t="shared" si="0"/>
        <v>67.5</v>
      </c>
    </row>
    <row r="11" spans="1:17" x14ac:dyDescent="0.2">
      <c r="A11" s="59" t="s">
        <v>27</v>
      </c>
      <c r="B11" s="5">
        <v>12</v>
      </c>
      <c r="C11" s="5">
        <v>8</v>
      </c>
      <c r="D11" s="5">
        <v>5.5</v>
      </c>
      <c r="E11" s="5">
        <v>6</v>
      </c>
      <c r="F11" s="5">
        <v>6</v>
      </c>
      <c r="G11" s="5">
        <v>4</v>
      </c>
      <c r="H11" s="53"/>
      <c r="I11" s="54">
        <f t="shared" si="0"/>
        <v>41.5</v>
      </c>
    </row>
    <row r="12" spans="1:17" x14ac:dyDescent="0.2">
      <c r="A12" s="59" t="s">
        <v>28</v>
      </c>
      <c r="B12" s="5">
        <v>27</v>
      </c>
      <c r="C12" s="5">
        <v>16</v>
      </c>
      <c r="D12" s="5">
        <v>7.5</v>
      </c>
      <c r="E12" s="5">
        <v>6</v>
      </c>
      <c r="F12" s="5">
        <v>8</v>
      </c>
      <c r="G12" s="5">
        <v>8</v>
      </c>
      <c r="H12" s="53"/>
      <c r="I12" s="54">
        <f t="shared" si="0"/>
        <v>72.5</v>
      </c>
    </row>
    <row r="13" spans="1:17" ht="24" x14ac:dyDescent="0.2">
      <c r="A13" s="59" t="s">
        <v>29</v>
      </c>
      <c r="B13" s="5">
        <v>16.5</v>
      </c>
      <c r="C13" s="5">
        <v>12</v>
      </c>
      <c r="D13" s="5">
        <v>6</v>
      </c>
      <c r="E13" s="5">
        <v>6</v>
      </c>
      <c r="F13" s="5">
        <v>8</v>
      </c>
      <c r="G13" s="5">
        <v>5.5</v>
      </c>
      <c r="H13" s="53"/>
      <c r="I13" s="54">
        <f t="shared" si="0"/>
        <v>54</v>
      </c>
    </row>
    <row r="14" spans="1:17" x14ac:dyDescent="0.2">
      <c r="A14" s="59" t="s">
        <v>30</v>
      </c>
      <c r="B14" s="5">
        <v>24</v>
      </c>
      <c r="C14" s="5">
        <v>18</v>
      </c>
      <c r="D14" s="5">
        <v>8</v>
      </c>
      <c r="E14" s="5">
        <v>6</v>
      </c>
      <c r="F14" s="5">
        <v>8</v>
      </c>
      <c r="G14" s="5">
        <v>8</v>
      </c>
      <c r="H14" s="53"/>
      <c r="I14" s="54">
        <f t="shared" si="0"/>
        <v>72</v>
      </c>
    </row>
    <row r="15" spans="1:17" x14ac:dyDescent="0.2">
      <c r="A15" s="60" t="s">
        <v>31</v>
      </c>
      <c r="B15" s="5">
        <v>21</v>
      </c>
      <c r="C15" s="5">
        <v>12</v>
      </c>
      <c r="D15" s="5">
        <v>7.5</v>
      </c>
      <c r="E15" s="5">
        <v>6</v>
      </c>
      <c r="F15" s="5">
        <v>8</v>
      </c>
      <c r="G15" s="5">
        <v>7</v>
      </c>
      <c r="H15" s="56"/>
      <c r="I15" s="57">
        <f t="shared" si="0"/>
        <v>61.5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workbookViewId="0">
      <selection activeCell="B4" sqref="B4:G15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5">
        <v>27</v>
      </c>
      <c r="C4" s="5">
        <v>18</v>
      </c>
      <c r="D4" s="5">
        <v>9</v>
      </c>
      <c r="E4" s="5">
        <v>8</v>
      </c>
      <c r="F4" s="5">
        <v>8</v>
      </c>
      <c r="G4" s="5">
        <v>9</v>
      </c>
      <c r="H4" s="50"/>
      <c r="I4" s="51">
        <f t="shared" ref="I4:I15" si="0">SUM(B4:G4)</f>
        <v>79</v>
      </c>
    </row>
    <row r="5" spans="1:17" x14ac:dyDescent="0.2">
      <c r="A5" s="59" t="s">
        <v>21</v>
      </c>
      <c r="B5" s="5">
        <v>18</v>
      </c>
      <c r="C5" s="5">
        <v>10</v>
      </c>
      <c r="D5" s="5">
        <v>6</v>
      </c>
      <c r="E5" s="5">
        <v>6</v>
      </c>
      <c r="F5" s="5">
        <v>5</v>
      </c>
      <c r="G5" s="5">
        <v>4</v>
      </c>
      <c r="H5" s="53"/>
      <c r="I5" s="54">
        <f t="shared" si="0"/>
        <v>49</v>
      </c>
    </row>
    <row r="6" spans="1:17" x14ac:dyDescent="0.2">
      <c r="A6" s="59" t="s">
        <v>22</v>
      </c>
      <c r="B6" s="5">
        <v>15</v>
      </c>
      <c r="C6" s="5">
        <v>10</v>
      </c>
      <c r="D6" s="5">
        <v>6</v>
      </c>
      <c r="E6" s="5">
        <v>6</v>
      </c>
      <c r="F6" s="5">
        <v>5</v>
      </c>
      <c r="G6" s="5">
        <v>4</v>
      </c>
      <c r="H6" s="53"/>
      <c r="I6" s="54">
        <f t="shared" si="0"/>
        <v>46</v>
      </c>
    </row>
    <row r="7" spans="1:17" x14ac:dyDescent="0.2">
      <c r="A7" s="59" t="s">
        <v>23</v>
      </c>
      <c r="B7" s="5">
        <v>21</v>
      </c>
      <c r="C7" s="5">
        <v>14</v>
      </c>
      <c r="D7" s="5">
        <v>8</v>
      </c>
      <c r="E7" s="5">
        <v>6</v>
      </c>
      <c r="F7" s="5">
        <v>7</v>
      </c>
      <c r="G7" s="5">
        <v>6</v>
      </c>
      <c r="H7" s="53"/>
      <c r="I7" s="54">
        <f t="shared" si="0"/>
        <v>62</v>
      </c>
    </row>
    <row r="8" spans="1:17" x14ac:dyDescent="0.2">
      <c r="A8" s="59" t="s">
        <v>24</v>
      </c>
      <c r="B8" s="5">
        <v>24</v>
      </c>
      <c r="C8" s="5">
        <v>18</v>
      </c>
      <c r="D8" s="5">
        <v>9</v>
      </c>
      <c r="E8" s="5">
        <v>8</v>
      </c>
      <c r="F8" s="5">
        <v>8</v>
      </c>
      <c r="G8" s="5">
        <v>9</v>
      </c>
      <c r="H8" s="53"/>
      <c r="I8" s="54">
        <f t="shared" si="0"/>
        <v>76</v>
      </c>
    </row>
    <row r="9" spans="1:17" x14ac:dyDescent="0.2">
      <c r="A9" s="59" t="s">
        <v>25</v>
      </c>
      <c r="B9" s="5">
        <v>15</v>
      </c>
      <c r="C9" s="5">
        <v>10</v>
      </c>
      <c r="D9" s="5">
        <v>6</v>
      </c>
      <c r="E9" s="5">
        <v>6</v>
      </c>
      <c r="F9" s="5">
        <v>5</v>
      </c>
      <c r="G9" s="5">
        <v>4</v>
      </c>
      <c r="H9" s="53"/>
      <c r="I9" s="54">
        <f t="shared" si="0"/>
        <v>46</v>
      </c>
    </row>
    <row r="10" spans="1:17" x14ac:dyDescent="0.2">
      <c r="A10" s="59" t="s">
        <v>26</v>
      </c>
      <c r="B10" s="5">
        <v>27</v>
      </c>
      <c r="C10" s="5">
        <v>18</v>
      </c>
      <c r="D10" s="5">
        <v>9</v>
      </c>
      <c r="E10" s="5">
        <v>8</v>
      </c>
      <c r="F10" s="5">
        <v>9</v>
      </c>
      <c r="G10" s="5">
        <v>9</v>
      </c>
      <c r="H10" s="53"/>
      <c r="I10" s="54">
        <f t="shared" si="0"/>
        <v>80</v>
      </c>
    </row>
    <row r="11" spans="1:17" x14ac:dyDescent="0.2">
      <c r="A11" s="59" t="s">
        <v>27</v>
      </c>
      <c r="B11" s="5">
        <v>18</v>
      </c>
      <c r="C11" s="5">
        <v>10</v>
      </c>
      <c r="D11" s="5">
        <v>7</v>
      </c>
      <c r="E11" s="5">
        <v>6</v>
      </c>
      <c r="F11" s="5">
        <v>5</v>
      </c>
      <c r="G11" s="5">
        <v>4</v>
      </c>
      <c r="H11" s="53"/>
      <c r="I11" s="54">
        <f t="shared" si="0"/>
        <v>50</v>
      </c>
    </row>
    <row r="12" spans="1:17" x14ac:dyDescent="0.2">
      <c r="A12" s="59" t="s">
        <v>28</v>
      </c>
      <c r="B12" s="5">
        <v>27</v>
      </c>
      <c r="C12" s="5">
        <v>18</v>
      </c>
      <c r="D12" s="5">
        <v>9</v>
      </c>
      <c r="E12" s="5">
        <v>8</v>
      </c>
      <c r="F12" s="5">
        <v>8</v>
      </c>
      <c r="G12" s="5">
        <v>9</v>
      </c>
      <c r="H12" s="53"/>
      <c r="I12" s="54">
        <f t="shared" si="0"/>
        <v>79</v>
      </c>
    </row>
    <row r="13" spans="1:17" ht="24" x14ac:dyDescent="0.2">
      <c r="A13" s="59" t="s">
        <v>29</v>
      </c>
      <c r="B13" s="5">
        <v>15</v>
      </c>
      <c r="C13" s="5">
        <v>10</v>
      </c>
      <c r="D13" s="5">
        <v>6</v>
      </c>
      <c r="E13" s="5">
        <v>6</v>
      </c>
      <c r="F13" s="5">
        <v>5</v>
      </c>
      <c r="G13" s="5">
        <v>4</v>
      </c>
      <c r="H13" s="53"/>
      <c r="I13" s="54">
        <f t="shared" si="0"/>
        <v>46</v>
      </c>
    </row>
    <row r="14" spans="1:17" x14ac:dyDescent="0.2">
      <c r="A14" s="59" t="s">
        <v>30</v>
      </c>
      <c r="B14" s="5">
        <v>18</v>
      </c>
      <c r="C14" s="5">
        <v>10</v>
      </c>
      <c r="D14" s="5">
        <v>7</v>
      </c>
      <c r="E14" s="5">
        <v>6</v>
      </c>
      <c r="F14" s="5">
        <v>5</v>
      </c>
      <c r="G14" s="5">
        <v>4</v>
      </c>
      <c r="H14" s="53"/>
      <c r="I14" s="54">
        <f t="shared" si="0"/>
        <v>50</v>
      </c>
    </row>
    <row r="15" spans="1:17" x14ac:dyDescent="0.2">
      <c r="A15" s="60" t="s">
        <v>31</v>
      </c>
      <c r="B15" s="5">
        <v>15</v>
      </c>
      <c r="C15" s="5">
        <v>10</v>
      </c>
      <c r="D15" s="5">
        <v>6</v>
      </c>
      <c r="E15" s="5">
        <v>6</v>
      </c>
      <c r="F15" s="5">
        <v>5</v>
      </c>
      <c r="G15" s="5">
        <v>4</v>
      </c>
      <c r="H15" s="56"/>
      <c r="I15" s="57">
        <f t="shared" si="0"/>
        <v>46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9899-9949-4D9B-927B-61C24DA8CED7}">
  <dimension ref="A1:Q27"/>
  <sheetViews>
    <sheetView workbookViewId="0">
      <selection activeCell="B4" sqref="B4:G15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5">
        <v>24</v>
      </c>
      <c r="C4" s="5">
        <v>16</v>
      </c>
      <c r="D4" s="5">
        <v>8</v>
      </c>
      <c r="E4" s="5">
        <v>7</v>
      </c>
      <c r="F4" s="5">
        <v>8</v>
      </c>
      <c r="G4" s="5">
        <v>8.4</v>
      </c>
      <c r="H4" s="50"/>
      <c r="I4" s="51">
        <f t="shared" ref="I4:I15" si="0">SUM(B4:G4)</f>
        <v>71.400000000000006</v>
      </c>
    </row>
    <row r="5" spans="1:17" x14ac:dyDescent="0.2">
      <c r="A5" s="59" t="s">
        <v>21</v>
      </c>
      <c r="B5" s="5">
        <v>21</v>
      </c>
      <c r="C5" s="5">
        <v>12</v>
      </c>
      <c r="D5" s="5">
        <v>6.4</v>
      </c>
      <c r="E5" s="5">
        <v>7</v>
      </c>
      <c r="F5" s="5">
        <v>6</v>
      </c>
      <c r="G5" s="5">
        <v>6</v>
      </c>
      <c r="H5" s="53"/>
      <c r="I5" s="54">
        <f t="shared" si="0"/>
        <v>58.4</v>
      </c>
    </row>
    <row r="6" spans="1:17" x14ac:dyDescent="0.2">
      <c r="A6" s="59" t="s">
        <v>22</v>
      </c>
      <c r="B6" s="5">
        <v>12</v>
      </c>
      <c r="C6" s="5">
        <v>8</v>
      </c>
      <c r="D6" s="5">
        <v>4</v>
      </c>
      <c r="E6" s="5">
        <v>2</v>
      </c>
      <c r="F6" s="5">
        <v>2</v>
      </c>
      <c r="G6" s="5">
        <v>3</v>
      </c>
      <c r="H6" s="53"/>
      <c r="I6" s="54">
        <f t="shared" si="0"/>
        <v>31</v>
      </c>
    </row>
    <row r="7" spans="1:17" x14ac:dyDescent="0.2">
      <c r="A7" s="59" t="s">
        <v>23</v>
      </c>
      <c r="B7" s="5">
        <v>21.6</v>
      </c>
      <c r="C7" s="5">
        <v>14</v>
      </c>
      <c r="D7" s="5">
        <v>6</v>
      </c>
      <c r="E7" s="5">
        <v>8</v>
      </c>
      <c r="F7" s="5">
        <v>7</v>
      </c>
      <c r="G7" s="5">
        <v>7.6</v>
      </c>
      <c r="H7" s="53"/>
      <c r="I7" s="54">
        <f t="shared" si="0"/>
        <v>64.2</v>
      </c>
    </row>
    <row r="8" spans="1:17" x14ac:dyDescent="0.2">
      <c r="A8" s="59" t="s">
        <v>24</v>
      </c>
      <c r="B8" s="5">
        <v>27</v>
      </c>
      <c r="C8" s="5">
        <v>18</v>
      </c>
      <c r="D8" s="5">
        <v>8</v>
      </c>
      <c r="E8" s="5">
        <v>8</v>
      </c>
      <c r="F8" s="5">
        <v>7.6</v>
      </c>
      <c r="G8" s="5">
        <v>9</v>
      </c>
      <c r="H8" s="53"/>
      <c r="I8" s="54">
        <f t="shared" si="0"/>
        <v>77.599999999999994</v>
      </c>
    </row>
    <row r="9" spans="1:17" x14ac:dyDescent="0.2">
      <c r="A9" s="59" t="s">
        <v>25</v>
      </c>
      <c r="B9" s="5">
        <v>21</v>
      </c>
      <c r="C9" s="5">
        <v>12</v>
      </c>
      <c r="D9" s="5">
        <v>7</v>
      </c>
      <c r="E9" s="5">
        <v>8</v>
      </c>
      <c r="F9" s="5">
        <v>6.8</v>
      </c>
      <c r="G9" s="5">
        <v>6.4</v>
      </c>
      <c r="H9" s="53"/>
      <c r="I9" s="54">
        <f t="shared" si="0"/>
        <v>61.199999999999996</v>
      </c>
    </row>
    <row r="10" spans="1:17" x14ac:dyDescent="0.2">
      <c r="A10" s="59" t="s">
        <v>26</v>
      </c>
      <c r="B10" s="5">
        <v>27.599999999999998</v>
      </c>
      <c r="C10" s="5">
        <v>16.8</v>
      </c>
      <c r="D10" s="5">
        <v>8.4</v>
      </c>
      <c r="E10" s="5">
        <v>7</v>
      </c>
      <c r="F10" s="5">
        <v>7.6</v>
      </c>
      <c r="G10" s="5">
        <v>8</v>
      </c>
      <c r="H10" s="53"/>
      <c r="I10" s="54">
        <f t="shared" si="0"/>
        <v>75.399999999999991</v>
      </c>
    </row>
    <row r="11" spans="1:17" x14ac:dyDescent="0.2">
      <c r="A11" s="59" t="s">
        <v>27</v>
      </c>
      <c r="B11" s="5">
        <v>18</v>
      </c>
      <c r="C11" s="5">
        <v>12</v>
      </c>
      <c r="D11" s="5">
        <v>6</v>
      </c>
      <c r="E11" s="5">
        <v>7.6</v>
      </c>
      <c r="F11" s="5">
        <v>7</v>
      </c>
      <c r="G11" s="5">
        <v>7</v>
      </c>
      <c r="H11" s="53"/>
      <c r="I11" s="54">
        <f t="shared" si="0"/>
        <v>57.6</v>
      </c>
    </row>
    <row r="12" spans="1:17" x14ac:dyDescent="0.2">
      <c r="A12" s="59" t="s">
        <v>28</v>
      </c>
      <c r="B12" s="5">
        <v>24</v>
      </c>
      <c r="C12" s="5">
        <v>16</v>
      </c>
      <c r="D12" s="5">
        <v>7.2</v>
      </c>
      <c r="E12" s="5">
        <v>7</v>
      </c>
      <c r="F12" s="5">
        <v>6.4</v>
      </c>
      <c r="G12" s="5">
        <v>8</v>
      </c>
      <c r="H12" s="53"/>
      <c r="I12" s="54">
        <f t="shared" si="0"/>
        <v>68.599999999999994</v>
      </c>
    </row>
    <row r="13" spans="1:17" ht="24" x14ac:dyDescent="0.2">
      <c r="A13" s="59" t="s">
        <v>29</v>
      </c>
      <c r="B13" s="5">
        <v>18</v>
      </c>
      <c r="C13" s="5">
        <v>13.2</v>
      </c>
      <c r="D13" s="5">
        <v>6.6</v>
      </c>
      <c r="E13" s="5">
        <v>8</v>
      </c>
      <c r="F13" s="5">
        <v>8</v>
      </c>
      <c r="G13" s="5">
        <v>7</v>
      </c>
      <c r="H13" s="53"/>
      <c r="I13" s="54">
        <f t="shared" si="0"/>
        <v>60.8</v>
      </c>
    </row>
    <row r="14" spans="1:17" x14ac:dyDescent="0.2">
      <c r="A14" s="59" t="s">
        <v>30</v>
      </c>
      <c r="B14" s="5">
        <v>18</v>
      </c>
      <c r="C14" s="5">
        <v>14.4</v>
      </c>
      <c r="D14" s="5">
        <v>6</v>
      </c>
      <c r="E14" s="5">
        <v>8</v>
      </c>
      <c r="F14" s="5">
        <v>7</v>
      </c>
      <c r="G14" s="5">
        <v>8</v>
      </c>
      <c r="H14" s="53"/>
      <c r="I14" s="54">
        <f t="shared" si="0"/>
        <v>61.4</v>
      </c>
    </row>
    <row r="15" spans="1:17" x14ac:dyDescent="0.2">
      <c r="A15" s="60" t="s">
        <v>31</v>
      </c>
      <c r="B15" s="5">
        <v>18</v>
      </c>
      <c r="C15" s="5">
        <v>14.8</v>
      </c>
      <c r="D15" s="5">
        <v>6.8</v>
      </c>
      <c r="E15" s="5">
        <v>8</v>
      </c>
      <c r="F15" s="5">
        <v>6.4</v>
      </c>
      <c r="G15" s="5">
        <v>7</v>
      </c>
      <c r="H15" s="56"/>
      <c r="I15" s="57">
        <f t="shared" si="0"/>
        <v>60.999999999999993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19C6-F1BA-4D2E-916B-8015A7A28AFD}">
  <dimension ref="A1:Q27"/>
  <sheetViews>
    <sheetView workbookViewId="0">
      <selection activeCell="C49" sqref="C49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58" t="s">
        <v>20</v>
      </c>
      <c r="B4" s="5">
        <v>27</v>
      </c>
      <c r="C4" s="5">
        <v>16.8</v>
      </c>
      <c r="D4" s="5">
        <v>8</v>
      </c>
      <c r="E4" s="5">
        <v>8</v>
      </c>
      <c r="F4" s="5">
        <v>8</v>
      </c>
      <c r="G4" s="5">
        <v>9</v>
      </c>
      <c r="H4" s="50"/>
      <c r="I4" s="51">
        <f t="shared" ref="I4:I15" si="0">SUM(B4:G4)</f>
        <v>76.8</v>
      </c>
    </row>
    <row r="5" spans="1:17" x14ac:dyDescent="0.2">
      <c r="A5" s="59" t="s">
        <v>21</v>
      </c>
      <c r="B5" s="5">
        <v>18</v>
      </c>
      <c r="C5" s="5">
        <v>14</v>
      </c>
      <c r="D5" s="5">
        <v>6.6</v>
      </c>
      <c r="E5" s="5">
        <v>7</v>
      </c>
      <c r="F5" s="5">
        <v>6</v>
      </c>
      <c r="G5" s="5">
        <v>6.6</v>
      </c>
      <c r="H5" s="53"/>
      <c r="I5" s="54">
        <f t="shared" si="0"/>
        <v>58.2</v>
      </c>
    </row>
    <row r="6" spans="1:17" x14ac:dyDescent="0.2">
      <c r="A6" s="59" t="s">
        <v>22</v>
      </c>
      <c r="B6" s="5">
        <v>20.399999999999999</v>
      </c>
      <c r="C6" s="5">
        <v>13.6</v>
      </c>
      <c r="D6" s="5">
        <v>6.8</v>
      </c>
      <c r="E6" s="5">
        <v>6</v>
      </c>
      <c r="F6" s="5">
        <v>6</v>
      </c>
      <c r="G6" s="5">
        <v>6.8</v>
      </c>
      <c r="H6" s="53"/>
      <c r="I6" s="54">
        <f t="shared" si="0"/>
        <v>59.599999999999994</v>
      </c>
    </row>
    <row r="7" spans="1:17" x14ac:dyDescent="0.2">
      <c r="A7" s="59" t="s">
        <v>23</v>
      </c>
      <c r="B7" s="5">
        <v>24.599999999999998</v>
      </c>
      <c r="C7" s="5">
        <v>17.2</v>
      </c>
      <c r="D7" s="5">
        <v>8</v>
      </c>
      <c r="E7" s="5">
        <v>9</v>
      </c>
      <c r="F7" s="5">
        <v>8.8000000000000007</v>
      </c>
      <c r="G7" s="5">
        <v>8.8000000000000007</v>
      </c>
      <c r="H7" s="53"/>
      <c r="I7" s="54">
        <f t="shared" si="0"/>
        <v>76.399999999999991</v>
      </c>
    </row>
    <row r="8" spans="1:17" x14ac:dyDescent="0.2">
      <c r="A8" s="59" t="s">
        <v>24</v>
      </c>
      <c r="B8" s="5">
        <v>27</v>
      </c>
      <c r="C8" s="5">
        <v>17.600000000000001</v>
      </c>
      <c r="D8" s="5">
        <v>8</v>
      </c>
      <c r="E8" s="5">
        <v>8.4</v>
      </c>
      <c r="F8" s="5">
        <v>9</v>
      </c>
      <c r="G8" s="5">
        <v>10</v>
      </c>
      <c r="H8" s="53"/>
      <c r="I8" s="54">
        <f t="shared" si="0"/>
        <v>80</v>
      </c>
    </row>
    <row r="9" spans="1:17" x14ac:dyDescent="0.2">
      <c r="A9" s="59" t="s">
        <v>25</v>
      </c>
      <c r="B9" s="5">
        <v>24</v>
      </c>
      <c r="C9" s="5">
        <v>16.399999999999999</v>
      </c>
      <c r="D9" s="5">
        <v>8.1999999999999993</v>
      </c>
      <c r="E9" s="5">
        <v>8</v>
      </c>
      <c r="F9" s="5">
        <v>8.1999999999999993</v>
      </c>
      <c r="G9" s="5">
        <v>9</v>
      </c>
      <c r="H9" s="53"/>
      <c r="I9" s="54">
        <f t="shared" si="0"/>
        <v>73.8</v>
      </c>
    </row>
    <row r="10" spans="1:17" x14ac:dyDescent="0.2">
      <c r="A10" s="59" t="s">
        <v>26</v>
      </c>
      <c r="B10" s="5">
        <v>27</v>
      </c>
      <c r="C10" s="5">
        <v>18</v>
      </c>
      <c r="D10" s="5">
        <v>8.8000000000000007</v>
      </c>
      <c r="E10" s="5">
        <v>8.8000000000000007</v>
      </c>
      <c r="F10" s="5">
        <v>8.8000000000000007</v>
      </c>
      <c r="G10" s="5">
        <v>10</v>
      </c>
      <c r="H10" s="53"/>
      <c r="I10" s="54">
        <f t="shared" si="0"/>
        <v>81.399999999999991</v>
      </c>
    </row>
    <row r="11" spans="1:17" x14ac:dyDescent="0.2">
      <c r="A11" s="59" t="s">
        <v>27</v>
      </c>
      <c r="B11" s="5">
        <v>24</v>
      </c>
      <c r="C11" s="5">
        <v>14</v>
      </c>
      <c r="D11" s="5">
        <v>7.8</v>
      </c>
      <c r="E11" s="5">
        <v>6.8</v>
      </c>
      <c r="F11" s="5">
        <v>6.8</v>
      </c>
      <c r="G11" s="5">
        <v>8.8000000000000007</v>
      </c>
      <c r="H11" s="53"/>
      <c r="I11" s="54">
        <f t="shared" si="0"/>
        <v>68.199999999999989</v>
      </c>
    </row>
    <row r="12" spans="1:17" x14ac:dyDescent="0.2">
      <c r="A12" s="59" t="s">
        <v>28</v>
      </c>
      <c r="B12" s="5">
        <v>26.400000000000002</v>
      </c>
      <c r="C12" s="5">
        <v>18</v>
      </c>
      <c r="D12" s="5">
        <v>8.4</v>
      </c>
      <c r="E12" s="5">
        <v>8.4</v>
      </c>
      <c r="F12" s="5">
        <v>8.1999999999999993</v>
      </c>
      <c r="G12" s="5">
        <v>8.8000000000000007</v>
      </c>
      <c r="H12" s="53"/>
      <c r="I12" s="54">
        <f t="shared" si="0"/>
        <v>78.2</v>
      </c>
    </row>
    <row r="13" spans="1:17" ht="24" x14ac:dyDescent="0.2">
      <c r="A13" s="59" t="s">
        <v>29</v>
      </c>
      <c r="B13" s="5">
        <v>24</v>
      </c>
      <c r="C13" s="5">
        <v>15.6</v>
      </c>
      <c r="D13" s="5">
        <v>6.8</v>
      </c>
      <c r="E13" s="5">
        <v>6.8</v>
      </c>
      <c r="F13" s="5">
        <v>6.8</v>
      </c>
      <c r="G13" s="5">
        <v>6.8</v>
      </c>
      <c r="H13" s="53"/>
      <c r="I13" s="54">
        <f t="shared" si="0"/>
        <v>66.8</v>
      </c>
    </row>
    <row r="14" spans="1:17" x14ac:dyDescent="0.2">
      <c r="A14" s="59" t="s">
        <v>30</v>
      </c>
      <c r="B14" s="5">
        <v>27</v>
      </c>
      <c r="C14" s="5">
        <v>17.600000000000001</v>
      </c>
      <c r="D14" s="5">
        <v>8.4</v>
      </c>
      <c r="E14" s="5">
        <v>8.6</v>
      </c>
      <c r="F14" s="5">
        <v>8.4</v>
      </c>
      <c r="G14" s="5">
        <v>9</v>
      </c>
      <c r="H14" s="53"/>
      <c r="I14" s="54">
        <f t="shared" si="0"/>
        <v>79</v>
      </c>
    </row>
    <row r="15" spans="1:17" x14ac:dyDescent="0.2">
      <c r="A15" s="60" t="s">
        <v>31</v>
      </c>
      <c r="B15" s="5">
        <v>25.200000000000003</v>
      </c>
      <c r="C15" s="5">
        <v>16.399999999999999</v>
      </c>
      <c r="D15" s="5">
        <v>8.4</v>
      </c>
      <c r="E15" s="5">
        <v>8.1999999999999993</v>
      </c>
      <c r="F15" s="5">
        <v>8</v>
      </c>
      <c r="G15" s="5">
        <v>8.1999999999999993</v>
      </c>
      <c r="H15" s="56"/>
      <c r="I15" s="57">
        <f t="shared" si="0"/>
        <v>74.400000000000006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5D9B-BF25-44D1-91EE-04DF6AC2D84E}">
  <sheetPr>
    <tabColor rgb="FF00B0F0"/>
  </sheetPr>
  <dimension ref="A1:P27"/>
  <sheetViews>
    <sheetView zoomScale="145" zoomScaleNormal="145" workbookViewId="0">
      <selection activeCell="G31" sqref="G31"/>
    </sheetView>
  </sheetViews>
  <sheetFormatPr defaultColWidth="9.140625" defaultRowHeight="12.75" x14ac:dyDescent="0.2"/>
  <cols>
    <col min="1" max="1" width="28.85546875" bestFit="1" customWidth="1"/>
    <col min="10" max="10" width="9.8554687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12</v>
      </c>
      <c r="I3" s="7" t="s">
        <v>13</v>
      </c>
      <c r="J3" s="2"/>
      <c r="K3" s="2"/>
      <c r="L3" s="2"/>
      <c r="M3" s="2"/>
      <c r="N3" s="2"/>
      <c r="O3" s="2"/>
      <c r="P3" s="2"/>
    </row>
    <row r="4" spans="1:16" x14ac:dyDescent="0.2">
      <c r="A4" s="58" t="s">
        <v>20</v>
      </c>
      <c r="B4" s="49"/>
      <c r="C4" s="50"/>
      <c r="D4" s="50"/>
      <c r="E4" s="50"/>
      <c r="F4" s="50"/>
      <c r="G4" s="50"/>
      <c r="H4" s="50">
        <v>10</v>
      </c>
      <c r="I4" s="51">
        <f t="shared" ref="I4:I15" si="0">SUM(B4:G4)</f>
        <v>0</v>
      </c>
    </row>
    <row r="5" spans="1:16" x14ac:dyDescent="0.2">
      <c r="A5" s="59" t="s">
        <v>21</v>
      </c>
      <c r="B5" s="52"/>
      <c r="C5" s="53"/>
      <c r="D5" s="53"/>
      <c r="E5" s="53"/>
      <c r="F5" s="53"/>
      <c r="G5" s="53"/>
      <c r="H5" s="53">
        <v>9.34</v>
      </c>
      <c r="I5" s="54">
        <f t="shared" si="0"/>
        <v>0</v>
      </c>
    </row>
    <row r="6" spans="1:16" x14ac:dyDescent="0.2">
      <c r="A6" s="59" t="s">
        <v>22</v>
      </c>
      <c r="B6" s="52"/>
      <c r="C6" s="53"/>
      <c r="D6" s="53"/>
      <c r="E6" s="53"/>
      <c r="F6" s="53"/>
      <c r="G6" s="53"/>
      <c r="H6" s="53">
        <v>10</v>
      </c>
      <c r="I6" s="54">
        <f t="shared" si="0"/>
        <v>0</v>
      </c>
    </row>
    <row r="7" spans="1:16" x14ac:dyDescent="0.2">
      <c r="A7" s="59" t="s">
        <v>23</v>
      </c>
      <c r="B7" s="52"/>
      <c r="C7" s="53"/>
      <c r="D7" s="53"/>
      <c r="E7" s="53"/>
      <c r="F7" s="53"/>
      <c r="G7" s="53"/>
      <c r="H7" s="53">
        <v>10</v>
      </c>
      <c r="I7" s="54">
        <f t="shared" si="0"/>
        <v>0</v>
      </c>
    </row>
    <row r="8" spans="1:16" x14ac:dyDescent="0.2">
      <c r="A8" s="59" t="s">
        <v>24</v>
      </c>
      <c r="B8" s="52"/>
      <c r="C8" s="53"/>
      <c r="D8" s="53"/>
      <c r="E8" s="53"/>
      <c r="F8" s="53"/>
      <c r="G8" s="53"/>
      <c r="H8" s="53">
        <v>9.66</v>
      </c>
      <c r="I8" s="54">
        <f t="shared" si="0"/>
        <v>0</v>
      </c>
    </row>
    <row r="9" spans="1:16" x14ac:dyDescent="0.2">
      <c r="A9" s="59" t="s">
        <v>25</v>
      </c>
      <c r="B9" s="52"/>
      <c r="C9" s="53"/>
      <c r="D9" s="53"/>
      <c r="E9" s="53"/>
      <c r="F9" s="53"/>
      <c r="G9" s="53"/>
      <c r="H9" s="53">
        <v>9.34</v>
      </c>
      <c r="I9" s="54">
        <f t="shared" si="0"/>
        <v>0</v>
      </c>
    </row>
    <row r="10" spans="1:16" x14ac:dyDescent="0.2">
      <c r="A10" s="59" t="s">
        <v>26</v>
      </c>
      <c r="B10" s="52"/>
      <c r="C10" s="53"/>
      <c r="D10" s="53"/>
      <c r="E10" s="53"/>
      <c r="F10" s="53"/>
      <c r="G10" s="53"/>
      <c r="H10" s="53">
        <v>10</v>
      </c>
      <c r="I10" s="54">
        <f t="shared" si="0"/>
        <v>0</v>
      </c>
    </row>
    <row r="11" spans="1:16" x14ac:dyDescent="0.2">
      <c r="A11" s="59" t="s">
        <v>27</v>
      </c>
      <c r="B11" s="52"/>
      <c r="C11" s="53"/>
      <c r="D11" s="53"/>
      <c r="E11" s="53"/>
      <c r="F11" s="53"/>
      <c r="G11" s="53"/>
      <c r="H11" s="53">
        <v>10</v>
      </c>
      <c r="I11" s="54">
        <f t="shared" si="0"/>
        <v>0</v>
      </c>
    </row>
    <row r="12" spans="1:16" x14ac:dyDescent="0.2">
      <c r="A12" s="59" t="s">
        <v>28</v>
      </c>
      <c r="B12" s="52"/>
      <c r="C12" s="53"/>
      <c r="D12" s="53"/>
      <c r="E12" s="53"/>
      <c r="F12" s="53"/>
      <c r="G12" s="53"/>
      <c r="H12" s="53">
        <v>9.34</v>
      </c>
      <c r="I12" s="54">
        <f t="shared" si="0"/>
        <v>0</v>
      </c>
    </row>
    <row r="13" spans="1:16" ht="24" x14ac:dyDescent="0.2">
      <c r="A13" s="59" t="s">
        <v>29</v>
      </c>
      <c r="B13" s="52"/>
      <c r="C13" s="53"/>
      <c r="D13" s="53"/>
      <c r="E13" s="53"/>
      <c r="F13" s="53"/>
      <c r="G13" s="53"/>
      <c r="H13" s="53">
        <v>9.34</v>
      </c>
      <c r="I13" s="54">
        <f t="shared" si="0"/>
        <v>0</v>
      </c>
    </row>
    <row r="14" spans="1:16" x14ac:dyDescent="0.2">
      <c r="A14" s="59" t="s">
        <v>30</v>
      </c>
      <c r="B14" s="52"/>
      <c r="C14" s="53"/>
      <c r="D14" s="53"/>
      <c r="E14" s="53"/>
      <c r="F14" s="53"/>
      <c r="G14" s="53"/>
      <c r="H14" s="53">
        <v>10</v>
      </c>
      <c r="I14" s="54">
        <f t="shared" si="0"/>
        <v>0</v>
      </c>
    </row>
    <row r="15" spans="1:16" x14ac:dyDescent="0.2">
      <c r="A15" s="60" t="s">
        <v>31</v>
      </c>
      <c r="B15" s="55"/>
      <c r="C15" s="56"/>
      <c r="D15" s="56"/>
      <c r="E15" s="56"/>
      <c r="F15" s="56"/>
      <c r="G15" s="56"/>
      <c r="H15" s="56">
        <v>9.34</v>
      </c>
      <c r="I15" s="57">
        <f t="shared" si="0"/>
        <v>0</v>
      </c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5"/>
      <c r="G22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2"/>
  <sheetViews>
    <sheetView tabSelected="1" zoomScaleNormal="100" workbookViewId="0">
      <selection activeCell="V11" sqref="V11"/>
    </sheetView>
  </sheetViews>
  <sheetFormatPr defaultColWidth="9.140625" defaultRowHeight="15" x14ac:dyDescent="0.2"/>
  <cols>
    <col min="1" max="1" width="29.140625" style="11" customWidth="1"/>
    <col min="2" max="6" width="7" style="11" bestFit="1" customWidth="1"/>
    <col min="7" max="8" width="7" style="11" customWidth="1"/>
    <col min="9" max="10" width="8.7109375" style="11" customWidth="1"/>
    <col min="11" max="11" width="7.140625" style="11" customWidth="1"/>
    <col min="12" max="12" width="5.140625" style="11" customWidth="1"/>
    <col min="13" max="13" width="7.85546875" style="11" customWidth="1"/>
    <col min="14" max="14" width="5.140625" style="11" customWidth="1"/>
    <col min="15" max="19" width="8" style="11" bestFit="1" customWidth="1"/>
    <col min="20" max="21" width="8" style="11" customWidth="1"/>
    <col min="22" max="22" width="8.28515625" style="11" bestFit="1" customWidth="1"/>
    <col min="23" max="23" width="6.28515625" style="11" bestFit="1" customWidth="1"/>
    <col min="24" max="24" width="13.140625" style="11" customWidth="1"/>
    <col min="25" max="16384" width="9.140625" style="11"/>
  </cols>
  <sheetData>
    <row r="1" spans="1:24" ht="15.75" x14ac:dyDescent="0.25">
      <c r="A1" s="9" t="s">
        <v>7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75" x14ac:dyDescent="0.25">
      <c r="A3" s="93" t="s">
        <v>32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6.5" thickBot="1" x14ac:dyDescent="0.3">
      <c r="B5" s="14" t="s">
        <v>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34" t="s">
        <v>8</v>
      </c>
      <c r="N5" s="14"/>
      <c r="O5" s="94" t="s">
        <v>14</v>
      </c>
      <c r="P5" s="94"/>
      <c r="Q5" s="94"/>
      <c r="R5" s="94"/>
      <c r="S5" s="94"/>
      <c r="T5" s="95"/>
      <c r="U5" s="95"/>
      <c r="V5" s="94"/>
      <c r="W5" s="94"/>
      <c r="X5" s="14"/>
    </row>
    <row r="6" spans="1:24" s="17" customFormat="1" ht="135" customHeight="1" x14ac:dyDescent="0.2">
      <c r="A6" s="15"/>
      <c r="B6" s="23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31" t="s">
        <v>15</v>
      </c>
      <c r="J6" s="30" t="s">
        <v>16</v>
      </c>
      <c r="K6" s="25" t="s">
        <v>17</v>
      </c>
      <c r="L6" s="26"/>
      <c r="M6" s="25" t="s">
        <v>18</v>
      </c>
      <c r="N6" s="26"/>
      <c r="O6" s="23">
        <f t="shared" ref="O6:U6" si="0">B6</f>
        <v>1</v>
      </c>
      <c r="P6" s="24">
        <f t="shared" si="0"/>
        <v>2</v>
      </c>
      <c r="Q6" s="24">
        <f t="shared" si="0"/>
        <v>3</v>
      </c>
      <c r="R6" s="24">
        <f t="shared" si="0"/>
        <v>4</v>
      </c>
      <c r="S6" s="24">
        <f t="shared" si="0"/>
        <v>5</v>
      </c>
      <c r="T6" s="24">
        <f t="shared" si="0"/>
        <v>6</v>
      </c>
      <c r="U6" s="24">
        <f t="shared" si="0"/>
        <v>7</v>
      </c>
      <c r="V6" s="29" t="s">
        <v>19</v>
      </c>
      <c r="W6" s="27" t="s">
        <v>10</v>
      </c>
      <c r="X6" s="26"/>
    </row>
    <row r="7" spans="1:24" s="84" customFormat="1" ht="16.5" customHeight="1" x14ac:dyDescent="0.25">
      <c r="A7" s="83" t="str">
        <f>'1'!A4</f>
        <v>Cannon Design</v>
      </c>
      <c r="B7" s="89">
        <f>'1'!I4</f>
        <v>61</v>
      </c>
      <c r="C7" s="82">
        <f>'2'!I4</f>
        <v>66</v>
      </c>
      <c r="D7" s="82">
        <f>'3'!I4</f>
        <v>68</v>
      </c>
      <c r="E7" s="82">
        <f>'4'!I4</f>
        <v>75.5</v>
      </c>
      <c r="F7" s="82">
        <f>'5'!I4</f>
        <v>79</v>
      </c>
      <c r="G7" s="82">
        <f>'6'!I4</f>
        <v>71.400000000000006</v>
      </c>
      <c r="H7" s="88">
        <f>'7'!I4</f>
        <v>76.8</v>
      </c>
      <c r="I7" s="81">
        <f>AVERAGE(B7:H7)</f>
        <v>71.099999999999994</v>
      </c>
      <c r="J7" s="87">
        <f>SUM(B7:H7)</f>
        <v>497.7</v>
      </c>
      <c r="K7" s="80">
        <f>RANK(J7,$J$7:$J$18,0)</f>
        <v>1</v>
      </c>
      <c r="L7" s="86"/>
      <c r="M7" s="79">
        <f>HUB!H4</f>
        <v>10</v>
      </c>
      <c r="N7" s="86"/>
      <c r="O7" s="91">
        <f t="shared" ref="O7:U7" si="1">B7+$M$7</f>
        <v>71</v>
      </c>
      <c r="P7" s="85">
        <f t="shared" si="1"/>
        <v>76</v>
      </c>
      <c r="Q7" s="85">
        <f t="shared" si="1"/>
        <v>78</v>
      </c>
      <c r="R7" s="85">
        <f t="shared" si="1"/>
        <v>85.5</v>
      </c>
      <c r="S7" s="85">
        <f t="shared" si="1"/>
        <v>89</v>
      </c>
      <c r="T7" s="85">
        <f t="shared" si="1"/>
        <v>81.400000000000006</v>
      </c>
      <c r="U7" s="85">
        <f t="shared" si="1"/>
        <v>86.8</v>
      </c>
      <c r="V7" s="78">
        <f>SUM(O7:U7)</f>
        <v>567.69999999999993</v>
      </c>
      <c r="W7" s="80">
        <f t="shared" ref="W7:W18" si="2">RANK(V7,$V$7:$V$18,0)</f>
        <v>1</v>
      </c>
      <c r="X7" s="90"/>
    </row>
    <row r="8" spans="1:24" ht="16.5" customHeight="1" x14ac:dyDescent="0.25">
      <c r="A8" s="73" t="str">
        <f>'1'!A5</f>
        <v>CDI Douglass Pye</v>
      </c>
      <c r="B8" s="62">
        <f>'1'!I5</f>
        <v>54</v>
      </c>
      <c r="C8" s="63">
        <f>'2'!I5</f>
        <v>42</v>
      </c>
      <c r="D8" s="63">
        <f>'3'!I5</f>
        <v>42</v>
      </c>
      <c r="E8" s="63">
        <f>'4'!I5</f>
        <v>39</v>
      </c>
      <c r="F8" s="63">
        <f>'5'!I5</f>
        <v>49</v>
      </c>
      <c r="G8" s="63">
        <f>'6'!I5</f>
        <v>58.4</v>
      </c>
      <c r="H8" s="64">
        <f>'7'!I5</f>
        <v>58.2</v>
      </c>
      <c r="I8" s="61">
        <f t="shared" ref="I8:I18" si="3">AVERAGE(B8:H8)</f>
        <v>48.942857142857136</v>
      </c>
      <c r="J8" s="35">
        <f t="shared" ref="J8:J18" si="4">SUM(B8:H8)</f>
        <v>342.59999999999997</v>
      </c>
      <c r="K8" s="36">
        <f t="shared" ref="K8:K18" si="5">RANK(J8,$J$7:$J$18,0)</f>
        <v>11</v>
      </c>
      <c r="L8" s="32"/>
      <c r="M8" s="33">
        <f>HUB!H5</f>
        <v>9.34</v>
      </c>
      <c r="N8" s="26"/>
      <c r="O8" s="18">
        <f t="shared" ref="O8:U8" si="6">B8+$M$8</f>
        <v>63.34</v>
      </c>
      <c r="P8" s="19">
        <f t="shared" si="6"/>
        <v>51.34</v>
      </c>
      <c r="Q8" s="19">
        <f t="shared" si="6"/>
        <v>51.34</v>
      </c>
      <c r="R8" s="19">
        <f t="shared" si="6"/>
        <v>48.34</v>
      </c>
      <c r="S8" s="19">
        <f t="shared" si="6"/>
        <v>58.34</v>
      </c>
      <c r="T8" s="75">
        <f t="shared" si="6"/>
        <v>67.739999999999995</v>
      </c>
      <c r="U8" s="19">
        <f t="shared" si="6"/>
        <v>67.540000000000006</v>
      </c>
      <c r="V8" s="20">
        <f t="shared" ref="V8:V18" si="7">SUM(O8:U8)</f>
        <v>407.98000000000008</v>
      </c>
      <c r="W8" s="28">
        <f t="shared" si="2"/>
        <v>11</v>
      </c>
      <c r="X8" s="16"/>
    </row>
    <row r="9" spans="1:24" ht="16.5" customHeight="1" x14ac:dyDescent="0.25">
      <c r="A9" s="73" t="str">
        <f>'1'!A6</f>
        <v>FC Architecture</v>
      </c>
      <c r="B9" s="62">
        <f>'1'!I6</f>
        <v>50</v>
      </c>
      <c r="C9" s="63">
        <f>'2'!I6</f>
        <v>40</v>
      </c>
      <c r="D9" s="63">
        <f>'3'!I6</f>
        <v>50</v>
      </c>
      <c r="E9" s="63">
        <f>'4'!I6</f>
        <v>38</v>
      </c>
      <c r="F9" s="63">
        <f>'5'!I6</f>
        <v>46</v>
      </c>
      <c r="G9" s="63">
        <f>'6'!I6</f>
        <v>31</v>
      </c>
      <c r="H9" s="64">
        <f>'7'!I6</f>
        <v>59.599999999999994</v>
      </c>
      <c r="I9" s="61">
        <f t="shared" si="3"/>
        <v>44.942857142857143</v>
      </c>
      <c r="J9" s="35">
        <f t="shared" si="4"/>
        <v>314.60000000000002</v>
      </c>
      <c r="K9" s="36">
        <f t="shared" si="5"/>
        <v>12</v>
      </c>
      <c r="L9" s="32"/>
      <c r="M9" s="33">
        <f>HUB!H6</f>
        <v>10</v>
      </c>
      <c r="N9" s="26"/>
      <c r="O9" s="18">
        <f t="shared" ref="O9:U9" si="8">B9+$M$9</f>
        <v>60</v>
      </c>
      <c r="P9" s="19">
        <f t="shared" si="8"/>
        <v>50</v>
      </c>
      <c r="Q9" s="19">
        <f t="shared" si="8"/>
        <v>60</v>
      </c>
      <c r="R9" s="19">
        <f t="shared" si="8"/>
        <v>48</v>
      </c>
      <c r="S9" s="19">
        <f t="shared" si="8"/>
        <v>56</v>
      </c>
      <c r="T9" s="19">
        <f t="shared" si="8"/>
        <v>41</v>
      </c>
      <c r="U9" s="19">
        <f t="shared" si="8"/>
        <v>69.599999999999994</v>
      </c>
      <c r="V9" s="20">
        <f t="shared" si="7"/>
        <v>384.6</v>
      </c>
      <c r="W9" s="28">
        <f t="shared" si="2"/>
        <v>12</v>
      </c>
      <c r="X9" s="16"/>
    </row>
    <row r="10" spans="1:24" ht="15.75" x14ac:dyDescent="0.25">
      <c r="A10" s="73" t="str">
        <f>'1'!A7</f>
        <v>Gensler</v>
      </c>
      <c r="B10" s="62">
        <f>'1'!I7</f>
        <v>58</v>
      </c>
      <c r="C10" s="63">
        <f>'2'!I7</f>
        <v>61</v>
      </c>
      <c r="D10" s="63">
        <f>'3'!I7</f>
        <v>68</v>
      </c>
      <c r="E10" s="63">
        <f>'4'!I7</f>
        <v>73</v>
      </c>
      <c r="F10" s="63">
        <f>'5'!I7</f>
        <v>62</v>
      </c>
      <c r="G10" s="63">
        <f>'6'!I7</f>
        <v>64.2</v>
      </c>
      <c r="H10" s="64">
        <f>'7'!I7</f>
        <v>76.399999999999991</v>
      </c>
      <c r="I10" s="61">
        <f t="shared" si="3"/>
        <v>66.085714285714275</v>
      </c>
      <c r="J10" s="35">
        <f t="shared" si="4"/>
        <v>462.59999999999997</v>
      </c>
      <c r="K10" s="36">
        <f t="shared" si="5"/>
        <v>5</v>
      </c>
      <c r="L10" s="32"/>
      <c r="M10" s="33">
        <f>HUB!H7</f>
        <v>10</v>
      </c>
      <c r="N10" s="26"/>
      <c r="O10" s="18">
        <f t="shared" ref="O10:U10" si="9">B10+$M$10</f>
        <v>68</v>
      </c>
      <c r="P10" s="19">
        <f t="shared" si="9"/>
        <v>71</v>
      </c>
      <c r="Q10" s="19">
        <f t="shared" si="9"/>
        <v>78</v>
      </c>
      <c r="R10" s="19">
        <f t="shared" si="9"/>
        <v>83</v>
      </c>
      <c r="S10" s="19">
        <f t="shared" si="9"/>
        <v>72</v>
      </c>
      <c r="T10" s="19">
        <f t="shared" si="9"/>
        <v>74.2</v>
      </c>
      <c r="U10" s="19">
        <f t="shared" si="9"/>
        <v>86.399999999999991</v>
      </c>
      <c r="V10" s="20">
        <f t="shared" si="7"/>
        <v>532.6</v>
      </c>
      <c r="W10" s="28">
        <f t="shared" si="2"/>
        <v>4</v>
      </c>
      <c r="X10" s="16"/>
    </row>
    <row r="11" spans="1:24" ht="15.75" x14ac:dyDescent="0.25">
      <c r="A11" s="73" t="str">
        <f>'1'!A8</f>
        <v>Harrison Kornberg</v>
      </c>
      <c r="B11" s="62">
        <f>'1'!I8</f>
        <v>57</v>
      </c>
      <c r="C11" s="63">
        <f>'2'!I8</f>
        <v>56</v>
      </c>
      <c r="D11" s="63">
        <f>'3'!I8</f>
        <v>57</v>
      </c>
      <c r="E11" s="63">
        <f>'4'!I8</f>
        <v>60.5</v>
      </c>
      <c r="F11" s="63">
        <f>'5'!I8</f>
        <v>76</v>
      </c>
      <c r="G11" s="63">
        <f>'6'!I8</f>
        <v>77.599999999999994</v>
      </c>
      <c r="H11" s="64">
        <f>'7'!I8</f>
        <v>80</v>
      </c>
      <c r="I11" s="61">
        <f t="shared" si="3"/>
        <v>66.3</v>
      </c>
      <c r="J11" s="35">
        <f t="shared" si="4"/>
        <v>464.1</v>
      </c>
      <c r="K11" s="36">
        <f t="shared" si="5"/>
        <v>4</v>
      </c>
      <c r="L11" s="32"/>
      <c r="M11" s="33">
        <f>HUB!H8</f>
        <v>9.66</v>
      </c>
      <c r="N11" s="26"/>
      <c r="O11" s="18">
        <f t="shared" ref="O11:U11" si="10">B11+$M$11</f>
        <v>66.66</v>
      </c>
      <c r="P11" s="19">
        <f t="shared" si="10"/>
        <v>65.66</v>
      </c>
      <c r="Q11" s="19">
        <f t="shared" si="10"/>
        <v>66.66</v>
      </c>
      <c r="R11" s="19">
        <f t="shared" si="10"/>
        <v>70.16</v>
      </c>
      <c r="S11" s="19">
        <f t="shared" si="10"/>
        <v>85.66</v>
      </c>
      <c r="T11" s="19">
        <f t="shared" si="10"/>
        <v>87.259999999999991</v>
      </c>
      <c r="U11" s="19">
        <f t="shared" si="10"/>
        <v>89.66</v>
      </c>
      <c r="V11" s="20">
        <f t="shared" si="7"/>
        <v>531.71999999999991</v>
      </c>
      <c r="W11" s="28">
        <f t="shared" si="2"/>
        <v>5</v>
      </c>
      <c r="X11" s="16"/>
    </row>
    <row r="12" spans="1:24" ht="15.75" x14ac:dyDescent="0.25">
      <c r="A12" s="73" t="str">
        <f>'1'!A9</f>
        <v>Huitt Zollars</v>
      </c>
      <c r="B12" s="62">
        <f>'1'!I9</f>
        <v>54</v>
      </c>
      <c r="C12" s="63">
        <f>'2'!I9</f>
        <v>45</v>
      </c>
      <c r="D12" s="63">
        <f>'3'!I9</f>
        <v>64</v>
      </c>
      <c r="E12" s="63">
        <f>'4'!I9</f>
        <v>59</v>
      </c>
      <c r="F12" s="63">
        <f>'5'!I9</f>
        <v>46</v>
      </c>
      <c r="G12" s="63">
        <f>'6'!I9</f>
        <v>61.199999999999996</v>
      </c>
      <c r="H12" s="64">
        <f>'7'!I9</f>
        <v>73.8</v>
      </c>
      <c r="I12" s="61">
        <f t="shared" si="3"/>
        <v>57.571428571428569</v>
      </c>
      <c r="J12" s="35">
        <f t="shared" si="4"/>
        <v>403</v>
      </c>
      <c r="K12" s="36">
        <f t="shared" si="5"/>
        <v>8</v>
      </c>
      <c r="L12" s="32"/>
      <c r="M12" s="33">
        <f>HUB!H9</f>
        <v>9.34</v>
      </c>
      <c r="N12" s="26"/>
      <c r="O12" s="18">
        <f t="shared" ref="O12:U12" si="11">B12+$M$12</f>
        <v>63.34</v>
      </c>
      <c r="P12" s="19">
        <f t="shared" si="11"/>
        <v>54.34</v>
      </c>
      <c r="Q12" s="19">
        <f t="shared" si="11"/>
        <v>73.34</v>
      </c>
      <c r="R12" s="19">
        <f t="shared" si="11"/>
        <v>68.34</v>
      </c>
      <c r="S12" s="19">
        <f t="shared" si="11"/>
        <v>55.34</v>
      </c>
      <c r="T12" s="19">
        <f t="shared" si="11"/>
        <v>70.539999999999992</v>
      </c>
      <c r="U12" s="19">
        <f t="shared" si="11"/>
        <v>83.14</v>
      </c>
      <c r="V12" s="20">
        <f t="shared" si="7"/>
        <v>468.38</v>
      </c>
      <c r="W12" s="28">
        <f t="shared" si="2"/>
        <v>8</v>
      </c>
      <c r="X12" s="16"/>
    </row>
    <row r="13" spans="1:24" s="84" customFormat="1" ht="15.75" x14ac:dyDescent="0.25">
      <c r="A13" s="83" t="str">
        <f>'1'!A10</f>
        <v>Kirksey and Workshop</v>
      </c>
      <c r="B13" s="89">
        <f>'1'!I10</f>
        <v>62</v>
      </c>
      <c r="C13" s="82">
        <f>'2'!I10</f>
        <v>56.8</v>
      </c>
      <c r="D13" s="82">
        <f>'3'!I10</f>
        <v>67</v>
      </c>
      <c r="E13" s="82">
        <f>'4'!I10</f>
        <v>67.5</v>
      </c>
      <c r="F13" s="82">
        <f>'5'!I10</f>
        <v>80</v>
      </c>
      <c r="G13" s="82">
        <f>'6'!I10</f>
        <v>75.399999999999991</v>
      </c>
      <c r="H13" s="88">
        <f>'7'!I10</f>
        <v>81.399999999999991</v>
      </c>
      <c r="I13" s="81">
        <f t="shared" si="3"/>
        <v>70.014285714285705</v>
      </c>
      <c r="J13" s="87">
        <f t="shared" si="4"/>
        <v>490.09999999999997</v>
      </c>
      <c r="K13" s="80">
        <f t="shared" si="5"/>
        <v>2</v>
      </c>
      <c r="L13" s="86"/>
      <c r="M13" s="79">
        <f>HUB!H10</f>
        <v>10</v>
      </c>
      <c r="N13" s="86"/>
      <c r="O13" s="91">
        <f t="shared" ref="O13:U13" si="12">B13+$M$13</f>
        <v>72</v>
      </c>
      <c r="P13" s="85">
        <f t="shared" si="12"/>
        <v>66.8</v>
      </c>
      <c r="Q13" s="85">
        <f t="shared" si="12"/>
        <v>77</v>
      </c>
      <c r="R13" s="85">
        <f t="shared" si="12"/>
        <v>77.5</v>
      </c>
      <c r="S13" s="85">
        <f t="shared" si="12"/>
        <v>90</v>
      </c>
      <c r="T13" s="85">
        <f t="shared" si="12"/>
        <v>85.399999999999991</v>
      </c>
      <c r="U13" s="85">
        <f t="shared" si="12"/>
        <v>91.399999999999991</v>
      </c>
      <c r="V13" s="78">
        <f t="shared" si="7"/>
        <v>560.1</v>
      </c>
      <c r="W13" s="80">
        <f t="shared" si="2"/>
        <v>2</v>
      </c>
      <c r="X13" s="90"/>
    </row>
    <row r="14" spans="1:24" ht="15.75" x14ac:dyDescent="0.25">
      <c r="A14" s="73" t="str">
        <f>'1'!A11</f>
        <v>LDD Blueline</v>
      </c>
      <c r="B14" s="62">
        <f>'1'!I11</f>
        <v>50</v>
      </c>
      <c r="C14" s="63">
        <f>'2'!I11</f>
        <v>48</v>
      </c>
      <c r="D14" s="63">
        <f>'3'!I11</f>
        <v>61</v>
      </c>
      <c r="E14" s="63">
        <f>'4'!I11</f>
        <v>41.5</v>
      </c>
      <c r="F14" s="63">
        <f>'5'!I11</f>
        <v>50</v>
      </c>
      <c r="G14" s="63">
        <f>'6'!I11</f>
        <v>57.6</v>
      </c>
      <c r="H14" s="64">
        <f>'7'!I11</f>
        <v>68.199999999999989</v>
      </c>
      <c r="I14" s="61">
        <f t="shared" si="3"/>
        <v>53.75714285714286</v>
      </c>
      <c r="J14" s="35">
        <f t="shared" si="4"/>
        <v>376.3</v>
      </c>
      <c r="K14" s="36">
        <f t="shared" si="5"/>
        <v>10</v>
      </c>
      <c r="L14" s="32"/>
      <c r="M14" s="33">
        <f>HUB!H11</f>
        <v>10</v>
      </c>
      <c r="N14" s="26"/>
      <c r="O14" s="18">
        <f t="shared" ref="O14:U14" si="13">B14+$M$14</f>
        <v>60</v>
      </c>
      <c r="P14" s="19">
        <f t="shared" si="13"/>
        <v>58</v>
      </c>
      <c r="Q14" s="19">
        <f t="shared" si="13"/>
        <v>71</v>
      </c>
      <c r="R14" s="19">
        <f t="shared" si="13"/>
        <v>51.5</v>
      </c>
      <c r="S14" s="19">
        <f t="shared" si="13"/>
        <v>60</v>
      </c>
      <c r="T14" s="19">
        <f t="shared" si="13"/>
        <v>67.599999999999994</v>
      </c>
      <c r="U14" s="19">
        <f t="shared" si="13"/>
        <v>78.199999999999989</v>
      </c>
      <c r="V14" s="20">
        <f t="shared" si="7"/>
        <v>446.3</v>
      </c>
      <c r="W14" s="28">
        <f t="shared" si="2"/>
        <v>10</v>
      </c>
      <c r="X14" s="16"/>
    </row>
    <row r="15" spans="1:24" s="84" customFormat="1" ht="15.75" x14ac:dyDescent="0.25">
      <c r="A15" s="83" t="str">
        <f>'1'!A12</f>
        <v>Moody Nolan and Page</v>
      </c>
      <c r="B15" s="89">
        <f>'1'!I12</f>
        <v>54</v>
      </c>
      <c r="C15" s="82">
        <f>'2'!I12</f>
        <v>59</v>
      </c>
      <c r="D15" s="82">
        <f>'3'!I12</f>
        <v>65</v>
      </c>
      <c r="E15" s="82">
        <f>'4'!I12</f>
        <v>72.5</v>
      </c>
      <c r="F15" s="82">
        <f>'5'!I12</f>
        <v>79</v>
      </c>
      <c r="G15" s="82">
        <f>'6'!I12</f>
        <v>68.599999999999994</v>
      </c>
      <c r="H15" s="88">
        <f>'7'!I12</f>
        <v>78.2</v>
      </c>
      <c r="I15" s="81">
        <f t="shared" si="3"/>
        <v>68.042857142857144</v>
      </c>
      <c r="J15" s="87">
        <f t="shared" si="4"/>
        <v>476.3</v>
      </c>
      <c r="K15" s="80">
        <f t="shared" si="5"/>
        <v>3</v>
      </c>
      <c r="L15" s="86"/>
      <c r="M15" s="79">
        <f>HUB!H12</f>
        <v>9.34</v>
      </c>
      <c r="N15" s="86"/>
      <c r="O15" s="91">
        <f t="shared" ref="O15:U15" si="14">B15+$M$15</f>
        <v>63.34</v>
      </c>
      <c r="P15" s="85">
        <f t="shared" si="14"/>
        <v>68.34</v>
      </c>
      <c r="Q15" s="85">
        <f t="shared" si="14"/>
        <v>74.34</v>
      </c>
      <c r="R15" s="85">
        <f t="shared" si="14"/>
        <v>81.84</v>
      </c>
      <c r="S15" s="85">
        <f t="shared" si="14"/>
        <v>88.34</v>
      </c>
      <c r="T15" s="85">
        <f t="shared" si="14"/>
        <v>77.94</v>
      </c>
      <c r="U15" s="85">
        <f t="shared" si="14"/>
        <v>87.54</v>
      </c>
      <c r="V15" s="78">
        <f t="shared" si="7"/>
        <v>541.68000000000006</v>
      </c>
      <c r="W15" s="80">
        <f t="shared" si="2"/>
        <v>3</v>
      </c>
      <c r="X15" s="90"/>
    </row>
    <row r="16" spans="1:24" ht="15.75" x14ac:dyDescent="0.25">
      <c r="A16" s="73" t="str">
        <f>'1'!A13</f>
        <v>Oconnell Robertson and Smith &amp; Co</v>
      </c>
      <c r="B16" s="62">
        <f>'1'!I13</f>
        <v>48</v>
      </c>
      <c r="C16" s="63">
        <f>'2'!I13</f>
        <v>49</v>
      </c>
      <c r="D16" s="63">
        <f>'3'!I13</f>
        <v>72</v>
      </c>
      <c r="E16" s="63">
        <f>'4'!I13</f>
        <v>54</v>
      </c>
      <c r="F16" s="63">
        <f>'5'!I13</f>
        <v>46</v>
      </c>
      <c r="G16" s="63">
        <f>'6'!I13</f>
        <v>60.8</v>
      </c>
      <c r="H16" s="64">
        <f>'7'!I13</f>
        <v>66.8</v>
      </c>
      <c r="I16" s="61">
        <f t="shared" si="3"/>
        <v>56.657142857142858</v>
      </c>
      <c r="J16" s="35">
        <f t="shared" si="4"/>
        <v>396.6</v>
      </c>
      <c r="K16" s="36">
        <f t="shared" si="5"/>
        <v>9</v>
      </c>
      <c r="L16" s="26"/>
      <c r="M16" s="37">
        <f>HUB!H13</f>
        <v>9.34</v>
      </c>
      <c r="N16" s="26"/>
      <c r="O16" s="18">
        <f t="shared" ref="O16:U16" si="15">B16+$M$16</f>
        <v>57.34</v>
      </c>
      <c r="P16" s="19">
        <f t="shared" si="15"/>
        <v>58.34</v>
      </c>
      <c r="Q16" s="19">
        <f t="shared" si="15"/>
        <v>81.34</v>
      </c>
      <c r="R16" s="19">
        <f t="shared" si="15"/>
        <v>63.34</v>
      </c>
      <c r="S16" s="19">
        <f t="shared" si="15"/>
        <v>55.34</v>
      </c>
      <c r="T16" s="19">
        <f t="shared" si="15"/>
        <v>70.14</v>
      </c>
      <c r="U16" s="19">
        <f t="shared" si="15"/>
        <v>76.14</v>
      </c>
      <c r="V16" s="20">
        <f t="shared" si="7"/>
        <v>461.98</v>
      </c>
      <c r="W16" s="28">
        <f t="shared" si="2"/>
        <v>9</v>
      </c>
      <c r="X16" s="16"/>
    </row>
    <row r="17" spans="1:24" ht="16.5" customHeight="1" x14ac:dyDescent="0.25">
      <c r="A17" s="73" t="str">
        <f>'1'!A14</f>
        <v>PBK</v>
      </c>
      <c r="B17" s="65">
        <f>'1'!I14</f>
        <v>58</v>
      </c>
      <c r="C17" s="66">
        <f>'2'!I14</f>
        <v>55</v>
      </c>
      <c r="D17" s="66">
        <f>'3'!I14</f>
        <v>80</v>
      </c>
      <c r="E17" s="66">
        <f>'4'!I14</f>
        <v>72</v>
      </c>
      <c r="F17" s="66">
        <f>'5'!I14</f>
        <v>50</v>
      </c>
      <c r="G17" s="63">
        <f>'6'!I14</f>
        <v>61.4</v>
      </c>
      <c r="H17" s="64">
        <f>'7'!I14</f>
        <v>79</v>
      </c>
      <c r="I17" s="61">
        <f t="shared" si="3"/>
        <v>65.05714285714285</v>
      </c>
      <c r="J17" s="35">
        <f t="shared" si="4"/>
        <v>455.4</v>
      </c>
      <c r="K17" s="36">
        <f t="shared" si="5"/>
        <v>6</v>
      </c>
      <c r="L17" s="26"/>
      <c r="M17" s="45">
        <f>HUB!H14</f>
        <v>10</v>
      </c>
      <c r="N17" s="26"/>
      <c r="O17" s="46">
        <f t="shared" ref="O17:U17" si="16">B17+$M$17</f>
        <v>68</v>
      </c>
      <c r="P17" s="12">
        <f t="shared" si="16"/>
        <v>65</v>
      </c>
      <c r="Q17" s="12">
        <f t="shared" si="16"/>
        <v>90</v>
      </c>
      <c r="R17" s="12">
        <f t="shared" si="16"/>
        <v>82</v>
      </c>
      <c r="S17" s="12">
        <f t="shared" si="16"/>
        <v>60</v>
      </c>
      <c r="T17" s="12">
        <f t="shared" si="16"/>
        <v>71.400000000000006</v>
      </c>
      <c r="U17" s="12">
        <f t="shared" si="16"/>
        <v>89</v>
      </c>
      <c r="V17" s="20">
        <f t="shared" si="7"/>
        <v>525.4</v>
      </c>
      <c r="W17" s="28">
        <f t="shared" si="2"/>
        <v>6</v>
      </c>
      <c r="X17" s="16"/>
    </row>
    <row r="18" spans="1:24" ht="16.5" customHeight="1" thickBot="1" x14ac:dyDescent="0.3">
      <c r="A18" s="73" t="str">
        <f>'1'!A15</f>
        <v>PGAL</v>
      </c>
      <c r="B18" s="67">
        <f>'1'!I15</f>
        <v>57</v>
      </c>
      <c r="C18" s="68">
        <f>'2'!I15</f>
        <v>50</v>
      </c>
      <c r="D18" s="68">
        <f>'3'!I15</f>
        <v>58</v>
      </c>
      <c r="E18" s="68">
        <f>'4'!I15</f>
        <v>61.5</v>
      </c>
      <c r="F18" s="68">
        <f>'5'!I15</f>
        <v>46</v>
      </c>
      <c r="G18" s="69">
        <f>'6'!I15</f>
        <v>60.999999999999993</v>
      </c>
      <c r="H18" s="70">
        <f>'7'!I15</f>
        <v>74.400000000000006</v>
      </c>
      <c r="I18" s="71">
        <f t="shared" si="3"/>
        <v>58.271428571428565</v>
      </c>
      <c r="J18" s="72">
        <f t="shared" si="4"/>
        <v>407.9</v>
      </c>
      <c r="K18" s="48">
        <f t="shared" si="5"/>
        <v>7</v>
      </c>
      <c r="L18" s="26"/>
      <c r="M18" s="40">
        <f>HUB!H15</f>
        <v>9.34</v>
      </c>
      <c r="N18" s="26"/>
      <c r="O18" s="38">
        <f t="shared" ref="O18:U18" si="17">B18+$M$18</f>
        <v>66.34</v>
      </c>
      <c r="P18" s="39">
        <f t="shared" si="17"/>
        <v>59.34</v>
      </c>
      <c r="Q18" s="39">
        <f t="shared" si="17"/>
        <v>67.34</v>
      </c>
      <c r="R18" s="39">
        <f t="shared" si="17"/>
        <v>70.84</v>
      </c>
      <c r="S18" s="39">
        <f t="shared" si="17"/>
        <v>55.34</v>
      </c>
      <c r="T18" s="74">
        <f t="shared" si="17"/>
        <v>70.339999999999989</v>
      </c>
      <c r="U18" s="39">
        <f t="shared" si="17"/>
        <v>83.740000000000009</v>
      </c>
      <c r="V18" s="76">
        <f t="shared" si="7"/>
        <v>473.28000000000003</v>
      </c>
      <c r="W18" s="77">
        <f t="shared" si="2"/>
        <v>7</v>
      </c>
      <c r="X18" s="16"/>
    </row>
    <row r="19" spans="1:24" ht="16.5" customHeight="1" x14ac:dyDescent="0.2">
      <c r="A19" s="47"/>
      <c r="B19" s="12"/>
      <c r="C19" s="12"/>
      <c r="D19" s="12"/>
      <c r="E19" s="12"/>
      <c r="F19" s="12"/>
      <c r="G19" s="12"/>
      <c r="H19" s="12"/>
      <c r="I19" s="41"/>
      <c r="J19" s="42"/>
      <c r="K19" s="43"/>
      <c r="L19" s="26"/>
      <c r="M19" s="44"/>
      <c r="N19" s="26"/>
      <c r="O19" s="12"/>
      <c r="P19" s="12"/>
      <c r="Q19" s="12"/>
      <c r="R19" s="12"/>
      <c r="S19" s="12"/>
      <c r="T19" s="12"/>
      <c r="U19" s="12"/>
      <c r="V19" s="42"/>
      <c r="W19" s="43"/>
      <c r="X19" s="16"/>
    </row>
    <row r="21" spans="1:24" x14ac:dyDescent="0.2"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2"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</row>
  </sheetData>
  <mergeCells count="2">
    <mergeCell ref="A3:K3"/>
    <mergeCell ref="O5:W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2025-04-16T14:29:27Z</dcterms:modified>
</cp:coreProperties>
</file>