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5\RFP-730-UofH-3021 Revenue Modeling System - SELENE\Evaluations\"/>
    </mc:Choice>
  </mc:AlternateContent>
  <xr:revisionPtr revIDLastSave="0" documentId="13_ncr:1_{C2EA1220-7ADE-4937-8625-14AB8EFD5321}" xr6:coauthVersionLast="36" xr6:coauthVersionMax="47" xr10:uidLastSave="{00000000-0000-0000-0000-000000000000}"/>
  <bookViews>
    <workbookView xWindow="28680" yWindow="-120" windowWidth="29040" windowHeight="15840" tabRatio="864" activeTab="7" xr2:uid="{00000000-000D-0000-FFFF-FFFF00000000}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Evaluator 7" sheetId="4" r:id="rId7"/>
    <sheet name="Summary" sheetId="1" r:id="rId8"/>
    <sheet name="Evaluation" sheetId="12" r:id="rId9"/>
  </sheets>
  <calcPr calcId="191029"/>
</workbook>
</file>

<file path=xl/calcChain.xml><?xml version="1.0" encoding="utf-8"?>
<calcChain xmlns="http://schemas.openxmlformats.org/spreadsheetml/2006/main">
  <c r="G4" i="4" l="1"/>
  <c r="G4" i="11"/>
  <c r="G4" i="10"/>
  <c r="G4" i="3"/>
  <c r="G4" i="2"/>
  <c r="C8" i="1" l="1"/>
  <c r="E8" i="1"/>
  <c r="C9" i="1"/>
  <c r="E9" i="1"/>
  <c r="F9" i="1"/>
  <c r="H9" i="1"/>
  <c r="H7" i="1"/>
  <c r="F7" i="1"/>
  <c r="C7" i="1"/>
  <c r="G5" i="4"/>
  <c r="H8" i="1" s="1"/>
  <c r="G6" i="4"/>
  <c r="G6" i="10"/>
  <c r="G5" i="10"/>
  <c r="F8" i="1" s="1"/>
  <c r="G6" i="9"/>
  <c r="G5" i="9"/>
  <c r="G4" i="9"/>
  <c r="E7" i="1" s="1"/>
  <c r="G6" i="5"/>
  <c r="D9" i="1" s="1"/>
  <c r="G5" i="5"/>
  <c r="D8" i="1" s="1"/>
  <c r="G4" i="5"/>
  <c r="D7" i="1" s="1"/>
  <c r="G6" i="3"/>
  <c r="G5" i="3"/>
  <c r="L7" i="1" l="1"/>
  <c r="M7" i="1" s="1"/>
  <c r="L9" i="1"/>
  <c r="M9" i="1" s="1"/>
  <c r="L8" i="1"/>
  <c r="M8" i="1" s="1"/>
  <c r="L6" i="1"/>
  <c r="G6" i="11"/>
  <c r="G9" i="1" s="1"/>
  <c r="G5" i="11"/>
  <c r="G8" i="1" s="1"/>
  <c r="G7" i="1"/>
  <c r="N8" i="1" l="1"/>
  <c r="N9" i="1"/>
  <c r="N7" i="1"/>
  <c r="G5" i="2"/>
  <c r="B8" i="1" s="1"/>
  <c r="G6" i="2"/>
  <c r="B9" i="1" s="1"/>
  <c r="B7" i="1"/>
  <c r="A8" i="1" l="1"/>
  <c r="A9" i="1"/>
  <c r="A7" i="1"/>
  <c r="I7" i="1" l="1"/>
  <c r="I9" i="1"/>
  <c r="P9" i="1" s="1"/>
  <c r="I8" i="1"/>
  <c r="P8" i="1" s="1"/>
  <c r="P7" i="1" l="1"/>
  <c r="Q8" i="1" s="1"/>
  <c r="J7" i="1"/>
  <c r="Q7" i="1"/>
  <c r="J8" i="1"/>
  <c r="J9" i="1"/>
  <c r="Q9" i="1" l="1"/>
</calcChain>
</file>

<file path=xl/sharedStrings.xml><?xml version="1.0" encoding="utf-8"?>
<sst xmlns="http://schemas.openxmlformats.org/spreadsheetml/2006/main" count="96" uniqueCount="42">
  <si>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</si>
  <si>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</si>
  <si>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</si>
  <si>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</si>
  <si>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</si>
  <si>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</si>
  <si>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</si>
  <si>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</si>
  <si>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</si>
  <si>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</si>
  <si>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</si>
  <si>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</si>
  <si>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</si>
  <si>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</si>
  <si>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</si>
  <si>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</si>
  <si>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</si>
  <si>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</si>
  <si>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</si>
  <si>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</si>
  <si>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</si>
  <si>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</si>
  <si>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Ferox Group</t>
  </si>
  <si>
    <t>Strata Decision Technology</t>
  </si>
  <si>
    <t>TruEd Consulting</t>
  </si>
  <si>
    <t xml:space="preserve">RFP730-UofH-3021 Revenue Modeling System </t>
  </si>
  <si>
    <t xml:space="preserve"> </t>
  </si>
  <si>
    <t>RFP-730-UofH-3021 Revenue Modeling System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</si>
  <si>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</si>
  <si>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</si>
  <si>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</si>
  <si>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</si>
  <si>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</si>
  <si>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</si>
  <si>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</si>
  <si>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>Product ability to meet UHS needs, including ability to use Campus Solutions data</t>
  </si>
  <si>
    <t>Product reputation and satisfaction of other IHE (prefer similar size and complexity), documented with references</t>
  </si>
  <si>
    <t>Points (1-5)</t>
  </si>
  <si>
    <t xml:space="preserve">Committee Members: </t>
  </si>
  <si>
    <t>Updated: 10/19</t>
  </si>
  <si>
    <t>Total long term cost to UHS **ONLY PROJECT MANAGER WILL EVALUATE COST**</t>
  </si>
  <si>
    <t>University of Houston Evaluation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</si>
</sst>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89">
    <xf numFmtId="0" fontId="0" fillId="0" borderId="0" xfId="0"/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left"/>
    </xf>
    <xf numFmtId="0" fontId="34" fillId="0" borderId="10" xfId="47" applyFont="1" applyBorder="1" applyAlignment="1">
      <alignment horizontal="right"/>
    </xf>
    <xf numFmtId="0" fontId="35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6" fillId="0" borderId="0" xfId="0" applyFont="1"/>
    <xf numFmtId="0" fontId="37" fillId="0" borderId="0" xfId="0" applyFont="1" applyAlignment="1">
      <alignment horizontal="left"/>
    </xf>
    <xf numFmtId="0" fontId="37" fillId="25" borderId="0" xfId="0" applyFont="1" applyFill="1"/>
    <xf numFmtId="0" fontId="38" fillId="25" borderId="0" xfId="0" applyFont="1" applyFill="1"/>
    <xf numFmtId="0" fontId="11" fillId="25" borderId="0" xfId="0" applyFont="1" applyFill="1"/>
    <xf numFmtId="0" fontId="12" fillId="25" borderId="0" xfId="0" applyFont="1" applyFill="1"/>
    <xf numFmtId="0" fontId="11" fillId="25" borderId="0" xfId="0" applyFont="1" applyFill="1" applyAlignment="1">
      <alignment horizontal="left" vertical="center"/>
    </xf>
    <xf numFmtId="0" fontId="11" fillId="25" borderId="0" xfId="0" applyFont="1" applyFill="1" applyAlignment="1">
      <alignment horizontal="right" textRotation="90" wrapText="1"/>
    </xf>
    <xf numFmtId="0" fontId="32" fillId="25" borderId="0" xfId="0" applyFont="1" applyFill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0" fontId="12" fillId="25" borderId="12" xfId="0" applyFont="1" applyFill="1" applyBorder="1" applyAlignment="1">
      <alignment horizontal="righ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/>
    <xf numFmtId="0" fontId="40" fillId="0" borderId="0" xfId="98" applyFont="1"/>
    <xf numFmtId="4" fontId="12" fillId="26" borderId="11" xfId="0" applyNumberFormat="1" applyFont="1" applyFill="1" applyBorder="1" applyAlignment="1">
      <alignment horizontal="right"/>
    </xf>
    <xf numFmtId="4" fontId="33" fillId="26" borderId="11" xfId="0" applyNumberFormat="1" applyFont="1" applyFill="1" applyBorder="1" applyAlignment="1">
      <alignment horizontal="right"/>
    </xf>
    <xf numFmtId="4" fontId="12" fillId="26" borderId="12" xfId="0" applyNumberFormat="1" applyFont="1" applyFill="1" applyBorder="1" applyAlignment="1">
      <alignment horizontal="right"/>
    </xf>
    <xf numFmtId="0" fontId="33" fillId="26" borderId="15" xfId="0" applyFont="1" applyFill="1" applyBorder="1" applyAlignment="1">
      <alignment horizontal="right"/>
    </xf>
    <xf numFmtId="0" fontId="12" fillId="26" borderId="0" xfId="0" applyFont="1" applyFill="1"/>
    <xf numFmtId="0" fontId="12" fillId="26" borderId="12" xfId="0" applyFont="1" applyFill="1" applyBorder="1" applyAlignment="1">
      <alignment horizontal="right"/>
    </xf>
    <xf numFmtId="4" fontId="11" fillId="25" borderId="11" xfId="0" applyNumberFormat="1" applyFont="1" applyFill="1" applyBorder="1"/>
    <xf numFmtId="4" fontId="11" fillId="26" borderId="12" xfId="0" applyNumberFormat="1" applyFont="1" applyFill="1" applyBorder="1"/>
    <xf numFmtId="4" fontId="11" fillId="25" borderId="12" xfId="0" applyNumberFormat="1" applyFont="1" applyFill="1" applyBorder="1"/>
    <xf numFmtId="0" fontId="32" fillId="24" borderId="13" xfId="0" applyFont="1" applyFill="1" applyBorder="1" applyAlignment="1">
      <alignment horizontal="right"/>
    </xf>
    <xf numFmtId="0" fontId="32" fillId="26" borderId="15" xfId="0" applyFont="1" applyFill="1" applyBorder="1" applyAlignment="1">
      <alignment horizontal="right"/>
    </xf>
    <xf numFmtId="0" fontId="32" fillId="24" borderId="15" xfId="0" applyFont="1" applyFill="1" applyBorder="1" applyAlignment="1">
      <alignment horizontal="right"/>
    </xf>
    <xf numFmtId="0" fontId="11" fillId="25" borderId="11" xfId="0" applyFont="1" applyFill="1" applyBorder="1" applyAlignment="1">
      <alignment horizontal="left"/>
    </xf>
    <xf numFmtId="0" fontId="11" fillId="26" borderId="12" xfId="0" applyFont="1" applyFill="1" applyBorder="1" applyAlignment="1">
      <alignment horizontal="left"/>
    </xf>
    <xf numFmtId="0" fontId="11" fillId="25" borderId="12" xfId="0" applyFont="1" applyFill="1" applyBorder="1" applyAlignment="1">
      <alignment horizontal="left"/>
    </xf>
    <xf numFmtId="0" fontId="35" fillId="0" borderId="10" xfId="47" applyFont="1" applyBorder="1" applyAlignment="1">
      <alignment horizontal="left"/>
    </xf>
    <xf numFmtId="0" fontId="13" fillId="0" borderId="0" xfId="98" applyAlignment="1">
      <alignment horizontal="left"/>
    </xf>
    <xf numFmtId="0" fontId="13" fillId="0" borderId="0" xfId="98" applyFont="1" applyAlignment="1">
      <alignment horizontal="left"/>
    </xf>
    <xf numFmtId="0" fontId="37" fillId="25" borderId="0" xfId="0" applyFont="1" applyFill="1" applyAlignment="1">
      <alignment horizontal="right"/>
    </xf>
    <xf numFmtId="0" fontId="37" fillId="0" borderId="0" xfId="0" applyFont="1" applyAlignment="1">
      <alignment horizontal="left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wrapText="1"/>
    </xf>
    <xf numFmtId="0" fontId="13" fillId="25" borderId="0" xfId="98" applyFont="1" applyFill="1"/>
    <xf numFmtId="0" fontId="11" fillId="25" borderId="0" xfId="98" applyFont="1" applyFill="1" applyAlignment="1">
      <alignment horizontal="left"/>
    </xf>
    <xf numFmtId="0" fontId="12" fillId="25" borderId="0" xfId="98" applyFont="1" applyFill="1"/>
    <xf numFmtId="0" fontId="44" fillId="25" borderId="0" xfId="0" applyFont="1" applyFill="1" applyBorder="1" applyAlignment="1">
      <alignment horizontal="left"/>
    </xf>
    <xf numFmtId="0" fontId="13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41" fillId="25" borderId="0" xfId="0" applyFont="1" applyFill="1" applyBorder="1" applyAlignment="1"/>
    <xf numFmtId="0" fontId="45" fillId="25" borderId="0" xfId="102" applyFont="1" applyFill="1"/>
    <xf numFmtId="0" fontId="44" fillId="25" borderId="0" xfId="0" applyFont="1" applyFill="1" applyBorder="1" applyAlignment="1"/>
    <xf numFmtId="0" fontId="46" fillId="25" borderId="0" xfId="98" applyFont="1" applyFill="1"/>
    <xf numFmtId="0" fontId="13" fillId="25" borderId="0" xfId="98" applyFont="1" applyFill="1" applyAlignment="1">
      <alignment horizontal="center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6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39" fillId="25" borderId="16" xfId="98" applyFont="1" applyFill="1" applyBorder="1" applyAlignment="1">
      <alignment horizontal="left" vertical="top" wrapText="1"/>
    </xf>
    <xf numFmtId="0" fontId="48" fillId="25" borderId="0" xfId="98" applyFont="1" applyFill="1" applyAlignment="1">
      <alignment wrapText="1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48" fillId="25" borderId="0" xfId="98" applyFont="1" applyFill="1" applyAlignment="1">
      <alignment horizontal="center" wrapText="1"/>
    </xf>
    <xf numFmtId="0" fontId="49" fillId="25" borderId="11" xfId="98" applyFont="1" applyFill="1" applyBorder="1" applyAlignment="1">
      <alignment wrapText="1"/>
    </xf>
    <xf numFmtId="0" fontId="13" fillId="26" borderId="13" xfId="98" applyFont="1" applyFill="1" applyBorder="1" applyAlignment="1">
      <alignment horizontal="center"/>
    </xf>
    <xf numFmtId="0" fontId="13" fillId="26" borderId="11" xfId="98" applyFont="1" applyFill="1" applyBorder="1" applyAlignment="1">
      <alignment horizontal="center"/>
    </xf>
    <xf numFmtId="0" fontId="13" fillId="26" borderId="22" xfId="98" applyFont="1" applyFill="1" applyBorder="1" applyAlignment="1">
      <alignment horizontal="center"/>
    </xf>
    <xf numFmtId="0" fontId="49" fillId="25" borderId="12" xfId="98" applyFont="1" applyFill="1" applyBorder="1" applyAlignment="1">
      <alignment wrapText="1"/>
    </xf>
    <xf numFmtId="0" fontId="13" fillId="26" borderId="15" xfId="98" applyFont="1" applyFill="1" applyBorder="1" applyAlignment="1">
      <alignment horizontal="center"/>
    </xf>
    <xf numFmtId="0" fontId="13" fillId="26" borderId="12" xfId="98" applyFont="1" applyFill="1" applyBorder="1" applyAlignment="1">
      <alignment horizontal="center"/>
    </xf>
    <xf numFmtId="0" fontId="13" fillId="26" borderId="23" xfId="98" applyFont="1" applyFill="1" applyBorder="1" applyAlignment="1">
      <alignment horizontal="center"/>
    </xf>
    <xf numFmtId="0" fontId="13" fillId="28" borderId="0" xfId="98" applyFont="1" applyFill="1" applyBorder="1"/>
    <xf numFmtId="0" fontId="13" fillId="28" borderId="24" xfId="98" applyFont="1" applyFill="1" applyBorder="1"/>
    <xf numFmtId="0" fontId="13" fillId="25" borderId="10" xfId="98" applyFont="1" applyFill="1" applyBorder="1"/>
    <xf numFmtId="0" fontId="50" fillId="25" borderId="0" xfId="98" applyFont="1" applyFill="1"/>
    <xf numFmtId="0" fontId="13" fillId="25" borderId="0" xfId="98" applyFont="1" applyFill="1" applyAlignment="1">
      <alignment wrapText="1"/>
    </xf>
    <xf numFmtId="0" fontId="51" fillId="0" borderId="0" xfId="0" applyFont="1" applyAlignment="1">
      <alignment horizontal="left"/>
    </xf>
    <xf numFmtId="0" fontId="49" fillId="25" borderId="0" xfId="98" applyFont="1" applyFill="1"/>
    <xf numFmtId="0" fontId="39" fillId="25" borderId="0" xfId="98" applyFont="1" applyFill="1"/>
  </cellXfs>
  <cellStyles count="10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Hyperlink" xfId="102" builtinId="8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00000000-0005-0000-0000-00004C000000}"/>
    <cellStyle name="Normal 4 2" xfId="47" xr:uid="{00000000-0005-0000-0000-00004E000000}"/>
    <cellStyle name="Normal 4 3" xfId="90" xr:uid="{00000000-0005-0000-0000-00004F000000}"/>
    <cellStyle name="Normal 4 4" xfId="91" xr:uid="{00000000-0005-0000-0000-000050000000}"/>
    <cellStyle name="Normal 4 5" xfId="92" xr:uid="{00000000-0005-0000-0000-000051000000}"/>
    <cellStyle name="Normal 4 6" xfId="93" xr:uid="{00000000-0005-0000-0000-000052000000}"/>
    <cellStyle name="Normal 4 7" xfId="94" xr:uid="{00000000-0005-0000-0000-000053000000}"/>
    <cellStyle name="Normal 4 8" xfId="95" xr:uid="{00000000-0005-0000-0000-000054000000}"/>
    <cellStyle name="Normal 4 9" xfId="96" xr:uid="{00000000-0005-0000-0000-000055000000}"/>
    <cellStyle name="Normal 5" xfId="98" xr:uid="{00000000-0005-0000-0000-00004D000000}"/>
    <cellStyle name="Normal 6" xfId="97" xr:uid="{00000000-0005-0000-0000-000090000000}"/>
    <cellStyle name="Note 2" xfId="5" xr:uid="{00000000-0005-0000-0000-000056000000}"/>
    <cellStyle name="Note 3" xfId="89" xr:uid="{00000000-0005-0000-0000-000057000000}"/>
    <cellStyle name="Note 4" xfId="42" xr:uid="{00000000-0005-0000-0000-000058000000}"/>
    <cellStyle name="Note 4 2" xfId="99" xr:uid="{00000000-0005-0000-0000-000050000000}"/>
    <cellStyle name="Output 2" xfId="84" xr:uid="{00000000-0005-0000-0000-000059000000}"/>
    <cellStyle name="Output 3" xfId="43" xr:uid="{00000000-0005-0000-0000-00005A000000}"/>
    <cellStyle name="Percent 2" xfId="101" xr:uid="{00000000-0005-0000-0000-000094000000}"/>
    <cellStyle name="Title 2" xfId="85" xr:uid="{00000000-0005-0000-0000-00005B000000}"/>
    <cellStyle name="Title 3" xfId="44" xr:uid="{00000000-0005-0000-0000-00005C000000}"/>
    <cellStyle name="Total 2" xfId="86" xr:uid="{00000000-0005-0000-0000-00005D000000}"/>
    <cellStyle name="Total 3" xfId="45" xr:uid="{00000000-0005-0000-0000-00005E000000}"/>
    <cellStyle name="Warning Text 2" xfId="87" xr:uid="{00000000-0005-0000-0000-00005F000000}"/>
    <cellStyle name="Warning Text 3" xfId="46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95250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9480ED-BAA1-467E-83F6-68050CC44D25}"/>
            </a:ext>
          </a:extLst>
        </xdr:cNvPr>
        <xdr:cNvSpPr txBox="1"/>
      </xdr:nvSpPr>
      <xdr:spPr>
        <a:xfrm>
          <a:off x="5591175" y="9525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209549</xdr:rowOff>
        </xdr:from>
        <xdr:to>
          <xdr:col>7</xdr:col>
          <xdr:colOff>57150</xdr:colOff>
          <xdr:row>5</xdr:row>
          <xdr:rowOff>257174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81F7FAE-61F6-426D-9923-2700FB3ABD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209550</xdr:colOff>
          <xdr:row>7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6930244-6574-4343-8458-4B965E5AE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workbookViewId="0">
      <selection activeCell="N27" sqref="N27"/>
    </sheetView>
  </sheetViews>
  <sheetFormatPr defaultRowHeight="12.75" x14ac:dyDescent="0.2"/>
  <cols>
    <col min="1" max="3" width="9.42578125" customWidth="1"/>
    <col min="4" max="6" width="8.85546875" customWidth="1"/>
    <col min="7" max="7" width="9.42578125" customWidth="1"/>
  </cols>
  <sheetData>
    <row r="1" spans="1:7" ht="15.75" x14ac:dyDescent="0.25">
      <c r="A1" s="8" t="s">
        <v>0</v>
      </c>
      <c r="B1" s="3"/>
      <c r="C1" s="3"/>
      <c r="D1" s="3"/>
      <c r="E1" s="1"/>
      <c r="F1" s="1"/>
      <c r="G1" s="1"/>
    </row>
    <row r="2" spans="1:7" ht="15.75" x14ac:dyDescent="0.25">
      <c r="A2" s="1"/>
    </row>
    <row r="3" spans="1:7" s="2" customFormat="1" x14ac:dyDescent="0.2">
      <c r="A3" s="43"/>
      <c r="B3" s="43"/>
      <c r="C3" s="43"/>
      <c r="D3" s="4" t="s">
        <v>9</v>
      </c>
      <c r="E3" s="5" t="s">
        <v>10</v>
      </c>
      <c r="F3" s="5" t="s">
        <v>11</v>
      </c>
      <c r="G3" s="6" t="s">
        <v>12</v>
      </c>
    </row>
    <row r="4" spans="1:7" x14ac:dyDescent="0.2">
      <c r="A4" s="44" t="s">
        <v>22</v>
      </c>
      <c r="B4" s="44"/>
      <c r="C4" s="44"/>
      <c r="D4" s="26">
        <v>0</v>
      </c>
      <c r="E4" s="26">
        <v>12.6</v>
      </c>
      <c r="F4" s="26">
        <v>6</v>
      </c>
      <c r="G4" s="7">
        <f>SUM(D4:F4)</f>
        <v>18.600000000000001</v>
      </c>
    </row>
    <row r="5" spans="1:7" x14ac:dyDescent="0.2">
      <c r="A5" s="44" t="s">
        <v>23</v>
      </c>
      <c r="B5" s="44"/>
      <c r="C5" s="44"/>
      <c r="D5" s="26">
        <v>0</v>
      </c>
      <c r="E5" s="26">
        <v>30.599999999999998</v>
      </c>
      <c r="F5" s="26">
        <v>9</v>
      </c>
      <c r="G5" s="7">
        <f>SUM(D5:F5)</f>
        <v>39.599999999999994</v>
      </c>
    </row>
    <row r="6" spans="1:7" x14ac:dyDescent="0.2">
      <c r="A6" s="44" t="s">
        <v>24</v>
      </c>
      <c r="B6" s="44"/>
      <c r="C6" s="44"/>
      <c r="D6" s="26">
        <v>0</v>
      </c>
      <c r="E6" s="26">
        <v>36</v>
      </c>
      <c r="F6" s="26">
        <v>9</v>
      </c>
      <c r="G6" s="7">
        <f>SUM(D6:F6)</f>
        <v>45</v>
      </c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G5" sqref="G5"/>
    </sheetView>
  </sheetViews>
  <sheetFormatPr defaultRowHeight="12.75" x14ac:dyDescent="0.2"/>
  <cols>
    <col min="1" max="3" width="9.42578125" customWidth="1"/>
    <col min="4" max="6" width="8.85546875" customWidth="1"/>
    <col min="7" max="7" width="9.42578125" customWidth="1"/>
  </cols>
  <sheetData>
    <row r="1" spans="1:7" ht="15.75" x14ac:dyDescent="0.25">
      <c r="A1" s="8" t="s">
        <v>0</v>
      </c>
      <c r="B1" s="3"/>
      <c r="C1" s="3"/>
      <c r="D1" s="3"/>
      <c r="E1" s="1"/>
      <c r="F1" s="1"/>
      <c r="G1" s="1"/>
    </row>
    <row r="2" spans="1:7" ht="15.75" x14ac:dyDescent="0.25">
      <c r="A2" s="1"/>
    </row>
    <row r="3" spans="1:7" s="2" customFormat="1" x14ac:dyDescent="0.2">
      <c r="A3" s="43"/>
      <c r="B3" s="43"/>
      <c r="C3" s="43"/>
      <c r="D3" s="4" t="s">
        <v>9</v>
      </c>
      <c r="E3" s="5" t="s">
        <v>10</v>
      </c>
      <c r="F3" s="5" t="s">
        <v>11</v>
      </c>
      <c r="G3" s="6" t="s">
        <v>12</v>
      </c>
    </row>
    <row r="4" spans="1:7" x14ac:dyDescent="0.2">
      <c r="A4" s="44" t="s">
        <v>22</v>
      </c>
      <c r="B4" s="44"/>
      <c r="C4" s="44"/>
      <c r="D4" s="26">
        <v>0</v>
      </c>
      <c r="E4" s="26">
        <v>9</v>
      </c>
      <c r="F4" s="26">
        <v>3</v>
      </c>
      <c r="G4" s="7">
        <f>SUM(D4:F4)</f>
        <v>12</v>
      </c>
    </row>
    <row r="5" spans="1:7" x14ac:dyDescent="0.2">
      <c r="A5" s="44" t="s">
        <v>23</v>
      </c>
      <c r="B5" s="44"/>
      <c r="C5" s="44"/>
      <c r="D5" s="26">
        <v>0</v>
      </c>
      <c r="E5" s="26">
        <v>31.5</v>
      </c>
      <c r="F5" s="26">
        <v>10.5</v>
      </c>
      <c r="G5" s="7">
        <f>SUM(D5:F5)</f>
        <v>42</v>
      </c>
    </row>
    <row r="6" spans="1:7" x14ac:dyDescent="0.2">
      <c r="A6" s="44" t="s">
        <v>24</v>
      </c>
      <c r="B6" s="44"/>
      <c r="C6" s="44"/>
      <c r="D6" s="26">
        <v>0</v>
      </c>
      <c r="E6" s="26">
        <v>40.5</v>
      </c>
      <c r="F6" s="26">
        <v>13.5</v>
      </c>
      <c r="G6" s="7">
        <f>SUM(D6:F6)</f>
        <v>54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workbookViewId="0">
      <selection activeCell="I19" sqref="I19"/>
    </sheetView>
  </sheetViews>
  <sheetFormatPr defaultRowHeight="12.75" x14ac:dyDescent="0.2"/>
  <cols>
    <col min="1" max="3" width="9.42578125" customWidth="1"/>
    <col min="4" max="6" width="8.85546875" customWidth="1"/>
    <col min="7" max="7" width="9.42578125" customWidth="1"/>
  </cols>
  <sheetData>
    <row r="1" spans="1:7" ht="15.75" x14ac:dyDescent="0.25">
      <c r="A1" s="8" t="s">
        <v>0</v>
      </c>
      <c r="B1" s="3"/>
      <c r="C1" s="3"/>
      <c r="D1" s="3"/>
      <c r="E1" s="1"/>
      <c r="F1" s="1"/>
      <c r="G1" s="1"/>
    </row>
    <row r="2" spans="1:7" ht="15.75" x14ac:dyDescent="0.25">
      <c r="A2" s="1"/>
    </row>
    <row r="3" spans="1:7" s="2" customFormat="1" x14ac:dyDescent="0.2">
      <c r="A3" s="43"/>
      <c r="B3" s="43"/>
      <c r="C3" s="43"/>
      <c r="D3" s="4" t="s">
        <v>9</v>
      </c>
      <c r="E3" s="5" t="s">
        <v>10</v>
      </c>
      <c r="F3" s="5" t="s">
        <v>11</v>
      </c>
      <c r="G3" s="6" t="s">
        <v>12</v>
      </c>
    </row>
    <row r="4" spans="1:7" x14ac:dyDescent="0.2">
      <c r="A4" s="44" t="s">
        <v>22</v>
      </c>
      <c r="B4" s="44"/>
      <c r="C4" s="44"/>
      <c r="D4" s="26">
        <v>0</v>
      </c>
      <c r="E4" s="26">
        <v>30.599999999999998</v>
      </c>
      <c r="F4" s="26">
        <v>9</v>
      </c>
      <c r="G4" s="7">
        <f>SUM(D4:F4)</f>
        <v>39.599999999999994</v>
      </c>
    </row>
    <row r="5" spans="1:7" x14ac:dyDescent="0.2">
      <c r="A5" s="44" t="s">
        <v>23</v>
      </c>
      <c r="B5" s="44"/>
      <c r="C5" s="44"/>
      <c r="D5" s="26">
        <v>0</v>
      </c>
      <c r="E5" s="26">
        <v>27</v>
      </c>
      <c r="F5" s="26">
        <v>9</v>
      </c>
      <c r="G5" s="7">
        <f>SUM(D5:F5)</f>
        <v>36</v>
      </c>
    </row>
    <row r="6" spans="1:7" x14ac:dyDescent="0.2">
      <c r="A6" s="44" t="s">
        <v>24</v>
      </c>
      <c r="B6" s="44"/>
      <c r="C6" s="44"/>
      <c r="D6" s="26">
        <v>0</v>
      </c>
      <c r="E6" s="26">
        <v>39.6</v>
      </c>
      <c r="F6" s="26">
        <v>12</v>
      </c>
      <c r="G6" s="7">
        <f>SUM(D6:F6)</f>
        <v>51.6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workbookViewId="0">
      <selection activeCell="L38" sqref="L38"/>
    </sheetView>
  </sheetViews>
  <sheetFormatPr defaultRowHeight="12.75" x14ac:dyDescent="0.2"/>
  <cols>
    <col min="1" max="3" width="9.42578125" customWidth="1"/>
    <col min="4" max="6" width="8.85546875" customWidth="1"/>
    <col min="7" max="7" width="9.42578125" customWidth="1"/>
  </cols>
  <sheetData>
    <row r="1" spans="1:7" ht="15.75" x14ac:dyDescent="0.25">
      <c r="A1" s="8" t="s">
        <v>0</v>
      </c>
      <c r="B1" s="3"/>
      <c r="C1" s="3"/>
      <c r="D1" s="3"/>
      <c r="E1" s="1"/>
      <c r="F1" s="1"/>
      <c r="G1" s="1"/>
    </row>
    <row r="2" spans="1:7" ht="15.75" x14ac:dyDescent="0.25">
      <c r="A2" s="1"/>
    </row>
    <row r="3" spans="1:7" s="2" customFormat="1" x14ac:dyDescent="0.2">
      <c r="A3" s="43"/>
      <c r="B3" s="43"/>
      <c r="C3" s="43"/>
      <c r="D3" s="4" t="s">
        <v>9</v>
      </c>
      <c r="E3" s="5" t="s">
        <v>10</v>
      </c>
      <c r="F3" s="5" t="s">
        <v>11</v>
      </c>
      <c r="G3" s="6" t="s">
        <v>12</v>
      </c>
    </row>
    <row r="4" spans="1:7" x14ac:dyDescent="0.2">
      <c r="A4" s="44" t="s">
        <v>22</v>
      </c>
      <c r="B4" s="44"/>
      <c r="C4" s="44"/>
      <c r="D4" s="26">
        <v>0</v>
      </c>
      <c r="E4" s="26">
        <v>30.599999999999998</v>
      </c>
      <c r="F4" s="26">
        <v>10.199999999999999</v>
      </c>
      <c r="G4" s="7">
        <f>SUM(D4:F4)</f>
        <v>40.799999999999997</v>
      </c>
    </row>
    <row r="5" spans="1:7" x14ac:dyDescent="0.2">
      <c r="A5" s="44" t="s">
        <v>23</v>
      </c>
      <c r="B5" s="44"/>
      <c r="C5" s="44"/>
      <c r="D5" s="26">
        <v>0</v>
      </c>
      <c r="E5" s="26">
        <v>40.5</v>
      </c>
      <c r="F5" s="26">
        <v>13.799999999999999</v>
      </c>
      <c r="G5" s="7">
        <f>SUM(D5:F5)</f>
        <v>54.3</v>
      </c>
    </row>
    <row r="6" spans="1:7" x14ac:dyDescent="0.2">
      <c r="A6" s="44" t="s">
        <v>24</v>
      </c>
      <c r="B6" s="44"/>
      <c r="C6" s="44"/>
      <c r="D6" s="26">
        <v>0</v>
      </c>
      <c r="E6" s="26">
        <v>31.5</v>
      </c>
      <c r="F6" s="26">
        <v>12</v>
      </c>
      <c r="G6" s="7">
        <f>SUM(D6:F6)</f>
        <v>43.5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workbookViewId="0">
      <selection activeCell="G5" sqref="G5"/>
    </sheetView>
  </sheetViews>
  <sheetFormatPr defaultRowHeight="12.75" x14ac:dyDescent="0.2"/>
  <cols>
    <col min="1" max="3" width="9.42578125" customWidth="1"/>
    <col min="4" max="6" width="8.85546875" customWidth="1"/>
    <col min="7" max="7" width="9.42578125" customWidth="1"/>
  </cols>
  <sheetData>
    <row r="1" spans="1:7" ht="15.75" x14ac:dyDescent="0.25">
      <c r="A1" s="8" t="s">
        <v>0</v>
      </c>
      <c r="B1" s="3"/>
      <c r="C1" s="3"/>
      <c r="D1" s="3"/>
      <c r="E1" s="1"/>
      <c r="F1" s="1"/>
      <c r="G1" s="1"/>
    </row>
    <row r="2" spans="1:7" ht="15.75" x14ac:dyDescent="0.25">
      <c r="A2" s="1"/>
    </row>
    <row r="3" spans="1:7" s="2" customFormat="1" x14ac:dyDescent="0.2">
      <c r="A3" s="43"/>
      <c r="B3" s="43"/>
      <c r="C3" s="43"/>
      <c r="D3" s="4" t="s">
        <v>9</v>
      </c>
      <c r="E3" s="5" t="s">
        <v>10</v>
      </c>
      <c r="F3" s="5" t="s">
        <v>11</v>
      </c>
      <c r="G3" s="6" t="s">
        <v>12</v>
      </c>
    </row>
    <row r="4" spans="1:7" x14ac:dyDescent="0.2">
      <c r="A4" s="44" t="s">
        <v>22</v>
      </c>
      <c r="B4" s="44"/>
      <c r="C4" s="44"/>
      <c r="D4" s="26">
        <v>0</v>
      </c>
      <c r="E4" s="26">
        <v>31.5</v>
      </c>
      <c r="F4" s="26">
        <v>9</v>
      </c>
      <c r="G4" s="7">
        <f>SUM(D4:F4)</f>
        <v>40.5</v>
      </c>
    </row>
    <row r="5" spans="1:7" x14ac:dyDescent="0.2">
      <c r="A5" s="44" t="s">
        <v>23</v>
      </c>
      <c r="B5" s="44"/>
      <c r="C5" s="44"/>
      <c r="D5" s="26">
        <v>0</v>
      </c>
      <c r="E5" s="26">
        <v>31.5</v>
      </c>
      <c r="F5" s="26">
        <v>9.6000000000000014</v>
      </c>
      <c r="G5" s="7">
        <f>SUM(D5:F5)</f>
        <v>41.1</v>
      </c>
    </row>
    <row r="6" spans="1:7" x14ac:dyDescent="0.2">
      <c r="A6" s="44" t="s">
        <v>24</v>
      </c>
      <c r="B6" s="44"/>
      <c r="C6" s="44"/>
      <c r="D6" s="26">
        <v>0</v>
      </c>
      <c r="E6" s="26">
        <v>35.1</v>
      </c>
      <c r="F6" s="26">
        <v>12</v>
      </c>
      <c r="G6" s="7">
        <f>SUM(D6:F6)</f>
        <v>47.1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"/>
  <sheetViews>
    <sheetView workbookViewId="0">
      <selection activeCell="K28" sqref="K28"/>
    </sheetView>
  </sheetViews>
  <sheetFormatPr defaultRowHeight="12.75" x14ac:dyDescent="0.2"/>
  <sheetData>
    <row r="1" spans="1:8" ht="15.75" x14ac:dyDescent="0.25">
      <c r="A1" s="8" t="s">
        <v>0</v>
      </c>
      <c r="B1" s="3"/>
      <c r="C1" s="3"/>
      <c r="D1" s="3"/>
      <c r="E1" s="1"/>
      <c r="F1" s="1"/>
      <c r="G1" s="1"/>
    </row>
    <row r="2" spans="1:8" ht="15.75" x14ac:dyDescent="0.25">
      <c r="A2" s="1"/>
    </row>
    <row r="3" spans="1:8" x14ac:dyDescent="0.2">
      <c r="A3" s="43"/>
      <c r="B3" s="43"/>
      <c r="C3" s="43"/>
      <c r="D3" s="4" t="s">
        <v>9</v>
      </c>
      <c r="E3" s="5" t="s">
        <v>10</v>
      </c>
      <c r="F3" s="5" t="s">
        <v>11</v>
      </c>
      <c r="G3" s="6" t="s">
        <v>12</v>
      </c>
      <c r="H3" s="2"/>
    </row>
    <row r="4" spans="1:8" x14ac:dyDescent="0.2">
      <c r="A4" s="45" t="s">
        <v>22</v>
      </c>
      <c r="B4" s="45"/>
      <c r="C4" s="45"/>
      <c r="D4" s="26">
        <v>0</v>
      </c>
      <c r="E4" s="26">
        <v>11.700000000000001</v>
      </c>
      <c r="F4" s="26">
        <v>3.9000000000000004</v>
      </c>
      <c r="G4" s="7">
        <f>SUM(D4:F4)</f>
        <v>15.600000000000001</v>
      </c>
    </row>
    <row r="5" spans="1:8" x14ac:dyDescent="0.2">
      <c r="A5" s="45" t="s">
        <v>23</v>
      </c>
      <c r="B5" s="45"/>
      <c r="C5" s="45"/>
      <c r="D5" s="26">
        <v>0</v>
      </c>
      <c r="E5" s="26">
        <v>42.300000000000004</v>
      </c>
      <c r="F5" s="26">
        <v>14.399999999999999</v>
      </c>
      <c r="G5" s="7">
        <f>SUM(D5:F5)</f>
        <v>56.7</v>
      </c>
    </row>
    <row r="6" spans="1:8" x14ac:dyDescent="0.2">
      <c r="A6" s="45" t="s">
        <v>24</v>
      </c>
      <c r="B6" s="45"/>
      <c r="C6" s="45"/>
      <c r="D6" s="26">
        <v>0</v>
      </c>
      <c r="E6" s="26">
        <v>41.4</v>
      </c>
      <c r="F6" s="26">
        <v>13.5</v>
      </c>
      <c r="G6" s="7">
        <f>SUM(D6:F6)</f>
        <v>54.9</v>
      </c>
    </row>
  </sheetData>
  <mergeCells count="4">
    <mergeCell ref="A3:C3"/>
    <mergeCell ref="A6:C6"/>
    <mergeCell ref="A4:C4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G6"/>
  <sheetViews>
    <sheetView workbookViewId="0">
      <selection activeCell="K24" sqref="K24"/>
    </sheetView>
  </sheetViews>
  <sheetFormatPr defaultRowHeight="12.75" x14ac:dyDescent="0.2"/>
  <cols>
    <col min="1" max="3" width="9.42578125" customWidth="1"/>
    <col min="4" max="6" width="8.85546875" customWidth="1"/>
    <col min="7" max="7" width="9.42578125" customWidth="1"/>
  </cols>
  <sheetData>
    <row r="1" spans="1:7" ht="15.75" x14ac:dyDescent="0.25">
      <c r="A1" s="8" t="s">
        <v>0</v>
      </c>
      <c r="B1" s="3"/>
      <c r="C1" s="3"/>
      <c r="D1" s="3"/>
      <c r="E1" s="1"/>
      <c r="F1" s="1"/>
      <c r="G1" s="1"/>
    </row>
    <row r="2" spans="1:7" ht="15.75" x14ac:dyDescent="0.25">
      <c r="A2" s="1"/>
    </row>
    <row r="3" spans="1:7" s="2" customFormat="1" x14ac:dyDescent="0.2">
      <c r="A3" s="43"/>
      <c r="B3" s="43"/>
      <c r="C3" s="43"/>
      <c r="D3" s="4" t="s">
        <v>9</v>
      </c>
      <c r="E3" s="5" t="s">
        <v>10</v>
      </c>
      <c r="F3" s="5" t="s">
        <v>11</v>
      </c>
      <c r="G3" s="6" t="s">
        <v>12</v>
      </c>
    </row>
    <row r="4" spans="1:7" x14ac:dyDescent="0.2">
      <c r="A4" s="44" t="s">
        <v>22</v>
      </c>
      <c r="B4" s="44"/>
      <c r="C4" s="44"/>
      <c r="D4" s="27">
        <v>8</v>
      </c>
      <c r="E4" s="26">
        <v>9</v>
      </c>
      <c r="F4" s="26">
        <v>3</v>
      </c>
      <c r="G4" s="7">
        <f>SUM(E4:F4)</f>
        <v>12</v>
      </c>
    </row>
    <row r="5" spans="1:7" x14ac:dyDescent="0.2">
      <c r="A5" s="44" t="s">
        <v>23</v>
      </c>
      <c r="B5" s="44"/>
      <c r="C5" s="44"/>
      <c r="D5" s="27">
        <v>32</v>
      </c>
      <c r="E5" s="26">
        <v>36</v>
      </c>
      <c r="F5" s="26">
        <v>9</v>
      </c>
      <c r="G5" s="7">
        <f t="shared" ref="G5:G6" si="0">SUM(E5:F5)</f>
        <v>45</v>
      </c>
    </row>
    <row r="6" spans="1:7" x14ac:dyDescent="0.2">
      <c r="A6" s="44" t="s">
        <v>24</v>
      </c>
      <c r="B6" s="44"/>
      <c r="C6" s="44"/>
      <c r="D6" s="27">
        <v>24</v>
      </c>
      <c r="E6" s="26">
        <v>36</v>
      </c>
      <c r="F6" s="26">
        <v>12</v>
      </c>
      <c r="G6" s="7">
        <f t="shared" si="0"/>
        <v>48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9"/>
  <sheetViews>
    <sheetView tabSelected="1" workbookViewId="0">
      <selection activeCell="I27" sqref="I27"/>
    </sheetView>
  </sheetViews>
  <sheetFormatPr defaultRowHeight="15" x14ac:dyDescent="0.2"/>
  <cols>
    <col min="1" max="1" width="33" style="12" customWidth="1"/>
    <col min="2" max="9" width="7.7109375" style="12" customWidth="1"/>
    <col min="10" max="11" width="7.5703125" style="12" customWidth="1"/>
    <col min="12" max="14" width="7.7109375" style="12" customWidth="1"/>
    <col min="15" max="16384" width="9.140625" style="12"/>
  </cols>
  <sheetData>
    <row r="1" spans="1:17" ht="15.75" x14ac:dyDescent="0.25">
      <c r="A1" s="9" t="s">
        <v>13</v>
      </c>
      <c r="B1" s="10"/>
      <c r="C1" s="9"/>
      <c r="D1" s="9"/>
      <c r="E1" s="9"/>
      <c r="F1" s="9"/>
      <c r="G1" s="9"/>
      <c r="H1" s="9"/>
      <c r="I1" s="9"/>
      <c r="J1" s="9"/>
      <c r="K1" s="11"/>
      <c r="L1" s="11"/>
    </row>
    <row r="2" spans="1:17" ht="6" customHeight="1" x14ac:dyDescent="0.25">
      <c r="A2" s="9"/>
      <c r="B2" s="10"/>
      <c r="C2" s="9"/>
      <c r="D2" s="9"/>
      <c r="E2" s="9"/>
      <c r="F2" s="9"/>
      <c r="G2" s="9"/>
      <c r="H2" s="9"/>
      <c r="I2" s="9"/>
      <c r="J2" s="9"/>
      <c r="K2" s="11"/>
      <c r="L2" s="11"/>
    </row>
    <row r="3" spans="1:17" ht="15.75" x14ac:dyDescent="0.25">
      <c r="A3" s="47" t="s">
        <v>25</v>
      </c>
      <c r="B3" s="47"/>
      <c r="C3" s="47"/>
      <c r="D3" s="47"/>
      <c r="E3" s="47"/>
      <c r="F3" s="47"/>
      <c r="G3" s="47"/>
      <c r="H3" s="47"/>
      <c r="I3" s="47"/>
      <c r="J3" s="47"/>
      <c r="K3" s="11"/>
      <c r="L3" s="11"/>
    </row>
    <row r="4" spans="1:17" x14ac:dyDescent="0.2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7" ht="15.75" x14ac:dyDescent="0.25">
      <c r="I5" s="46" t="s">
        <v>19</v>
      </c>
      <c r="J5" s="46"/>
      <c r="K5" s="11"/>
      <c r="L5" s="11"/>
      <c r="M5" s="46" t="s">
        <v>20</v>
      </c>
      <c r="N5" s="46"/>
      <c r="O5" s="11"/>
      <c r="P5" s="46" t="s">
        <v>21</v>
      </c>
      <c r="Q5" s="46"/>
    </row>
    <row r="6" spans="1:17" s="16" customFormat="1" ht="135" customHeight="1" x14ac:dyDescent="0.2">
      <c r="A6" s="13"/>
      <c r="B6" s="14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5" t="s">
        <v>8</v>
      </c>
      <c r="I6" s="14" t="s">
        <v>14</v>
      </c>
      <c r="J6" s="23" t="s">
        <v>15</v>
      </c>
      <c r="L6" s="15" t="str">
        <f>H6</f>
        <v>Evaluator 7</v>
      </c>
      <c r="M6" s="14" t="s">
        <v>17</v>
      </c>
      <c r="N6" s="23" t="s">
        <v>16</v>
      </c>
      <c r="P6" s="14" t="s">
        <v>1</v>
      </c>
      <c r="Q6" s="23" t="s">
        <v>18</v>
      </c>
    </row>
    <row r="7" spans="1:17" ht="16.5" customHeight="1" x14ac:dyDescent="0.25">
      <c r="A7" s="40" t="str">
        <f>'Evaluator 7'!A4:D4</f>
        <v>Ferox Group</v>
      </c>
      <c r="B7" s="17">
        <f>'Evaluator 1'!G4</f>
        <v>18.600000000000001</v>
      </c>
      <c r="C7" s="17">
        <f>'Evaluator 2'!G4</f>
        <v>12</v>
      </c>
      <c r="D7" s="17">
        <f>'Evaluator 3'!G4</f>
        <v>39.599999999999994</v>
      </c>
      <c r="E7" s="17">
        <f>'Evaluator 4'!G4</f>
        <v>40.799999999999997</v>
      </c>
      <c r="F7" s="17">
        <f>'Evaluator 5'!G4</f>
        <v>40.5</v>
      </c>
      <c r="G7" s="17">
        <f>'Evaluator 6'!G4</f>
        <v>15.600000000000001</v>
      </c>
      <c r="H7" s="18">
        <f>'Evaluator 7'!G4</f>
        <v>12</v>
      </c>
      <c r="I7" s="17">
        <f>AVERAGE(B7:H7)</f>
        <v>25.585714285714285</v>
      </c>
      <c r="J7" s="24">
        <f>RANK(I7,$I$7:$I$9,0)</f>
        <v>3</v>
      </c>
      <c r="L7" s="20">
        <f>'Evaluator 7'!D4</f>
        <v>8</v>
      </c>
      <c r="M7" s="17">
        <f>AVERAGE(L7)</f>
        <v>8</v>
      </c>
      <c r="N7" s="24">
        <f>RANK(M7,$M$7:$M$9,0)</f>
        <v>3</v>
      </c>
      <c r="P7" s="34">
        <f>I7+M7</f>
        <v>33.585714285714289</v>
      </c>
      <c r="Q7" s="37">
        <f>RANK(P7,$P$7:$P$9,0)</f>
        <v>3</v>
      </c>
    </row>
    <row r="8" spans="1:17" s="32" customFormat="1" ht="16.5" customHeight="1" x14ac:dyDescent="0.25">
      <c r="A8" s="41" t="str">
        <f>'Evaluator 7'!A5:D5</f>
        <v>Strata Decision Technology</v>
      </c>
      <c r="B8" s="28">
        <f>'Evaluator 1'!G5</f>
        <v>39.599999999999994</v>
      </c>
      <c r="C8" s="28">
        <f>'Evaluator 2'!G5</f>
        <v>42</v>
      </c>
      <c r="D8" s="28">
        <f>'Evaluator 3'!G5</f>
        <v>36</v>
      </c>
      <c r="E8" s="28">
        <f>'Evaluator 4'!G5</f>
        <v>54.3</v>
      </c>
      <c r="F8" s="28">
        <f>'Evaluator 5'!G5</f>
        <v>41.1</v>
      </c>
      <c r="G8" s="28">
        <f>'Evaluator 6'!G5</f>
        <v>56.7</v>
      </c>
      <c r="H8" s="29">
        <f>'Evaluator 7'!G5</f>
        <v>45</v>
      </c>
      <c r="I8" s="30">
        <f>AVERAGE(B8:H8)</f>
        <v>44.957142857142856</v>
      </c>
      <c r="J8" s="31">
        <f>RANK(I8,$I$7:$I$9,0)</f>
        <v>2</v>
      </c>
      <c r="L8" s="33">
        <f>'Evaluator 7'!D5</f>
        <v>32</v>
      </c>
      <c r="M8" s="30">
        <f t="shared" ref="M8:M9" si="0">AVERAGE(L8)</f>
        <v>32</v>
      </c>
      <c r="N8" s="31">
        <f>RANK(M8,$M$7:$M$9,0)</f>
        <v>1</v>
      </c>
      <c r="P8" s="35">
        <f t="shared" ref="P8:P9" si="1">I8+M8</f>
        <v>76.957142857142856</v>
      </c>
      <c r="Q8" s="38">
        <f>RANK(P8,$P$7:$P$9,0)</f>
        <v>1</v>
      </c>
    </row>
    <row r="9" spans="1:17" ht="16.5" customHeight="1" x14ac:dyDescent="0.25">
      <c r="A9" s="42" t="str">
        <f>'Evaluator 7'!A6:D6</f>
        <v>TruEd Consulting</v>
      </c>
      <c r="B9" s="17">
        <f>'Evaluator 1'!G6</f>
        <v>45</v>
      </c>
      <c r="C9" s="17">
        <f>'Evaluator 2'!G6</f>
        <v>54</v>
      </c>
      <c r="D9" s="17">
        <f>'Evaluator 3'!G6</f>
        <v>51.6</v>
      </c>
      <c r="E9" s="17">
        <f>'Evaluator 4'!G6</f>
        <v>43.5</v>
      </c>
      <c r="F9" s="17">
        <f>'Evaluator 5'!G6</f>
        <v>47.1</v>
      </c>
      <c r="G9" s="17">
        <f>'Evaluator 6'!G6</f>
        <v>54.9</v>
      </c>
      <c r="H9" s="18">
        <f>'Evaluator 7'!G6</f>
        <v>48</v>
      </c>
      <c r="I9" s="19">
        <f>AVERAGE(B9:H9)</f>
        <v>49.157142857142851</v>
      </c>
      <c r="J9" s="25">
        <f>RANK(I9,$I$7:$I$9,0)</f>
        <v>1</v>
      </c>
      <c r="L9" s="21">
        <f>'Evaluator 7'!D6</f>
        <v>24</v>
      </c>
      <c r="M9" s="19">
        <f t="shared" si="0"/>
        <v>24</v>
      </c>
      <c r="N9" s="25">
        <f>RANK(M9,$M$7:$M$9,0)</f>
        <v>2</v>
      </c>
      <c r="P9" s="36">
        <f t="shared" si="1"/>
        <v>73.157142857142844</v>
      </c>
      <c r="Q9" s="39">
        <f>RANK(P9,$P$7:$P$9,0)</f>
        <v>2</v>
      </c>
    </row>
    <row r="12" spans="1:17" x14ac:dyDescent="0.2">
      <c r="H12" s="12" t="s">
        <v>26</v>
      </c>
    </row>
    <row r="16" spans="1:17" x14ac:dyDescent="0.2">
      <c r="F16" s="12" t="s">
        <v>26</v>
      </c>
    </row>
    <row r="28" spans="1:1" x14ac:dyDescent="0.2">
      <c r="A28" s="22"/>
    </row>
    <row r="29" spans="1:1" x14ac:dyDescent="0.2">
      <c r="A29" s="22"/>
    </row>
  </sheetData>
  <mergeCells count="4">
    <mergeCell ref="P5:Q5"/>
    <mergeCell ref="I5:J5"/>
    <mergeCell ref="M5:N5"/>
    <mergeCell ref="A3:J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A4B9-BA0E-447C-8C65-9AE89BF66DD4}">
  <dimension ref="A1:J51"/>
  <sheetViews>
    <sheetView workbookViewId="0">
      <selection activeCell="B10" sqref="B10"/>
    </sheetView>
  </sheetViews>
  <sheetFormatPr defaultRowHeight="12.75" x14ac:dyDescent="0.2"/>
  <cols>
    <col min="1" max="1" width="22.7109375" style="50" customWidth="1"/>
    <col min="2" max="10" width="9.5703125" style="50" customWidth="1"/>
    <col min="11" max="16384" width="9.140625" style="50"/>
  </cols>
  <sheetData>
    <row r="1" spans="1:10" ht="15.75" customHeight="1" x14ac:dyDescent="0.25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15.75" x14ac:dyDescent="0.25">
      <c r="A2" s="51" t="s">
        <v>27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x14ac:dyDescent="0.2">
      <c r="A3" s="53" t="s">
        <v>28</v>
      </c>
      <c r="B3" s="54"/>
      <c r="C3" s="54"/>
      <c r="D3" s="54"/>
    </row>
    <row r="4" spans="1:10" ht="15" customHeight="1" x14ac:dyDescent="0.2">
      <c r="A4" s="53" t="s">
        <v>29</v>
      </c>
      <c r="B4" s="55"/>
      <c r="C4" s="55"/>
      <c r="D4" s="55"/>
      <c r="E4" s="56"/>
    </row>
    <row r="5" spans="1:10" ht="18" customHeight="1" x14ac:dyDescent="0.25">
      <c r="A5" s="57" t="s">
        <v>30</v>
      </c>
      <c r="D5" s="58"/>
      <c r="E5" s="56"/>
    </row>
    <row r="6" spans="1:10" ht="30" customHeight="1" x14ac:dyDescent="0.25">
      <c r="A6" s="57" t="s">
        <v>31</v>
      </c>
      <c r="B6" s="59"/>
      <c r="D6" s="58"/>
      <c r="E6" s="56"/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ht="15" customHeight="1" x14ac:dyDescent="0.2"/>
    <row r="12" spans="1:10" ht="15" customHeight="1" x14ac:dyDescent="0.2"/>
    <row r="13" spans="1:10" ht="15" customHeight="1" x14ac:dyDescent="0.2"/>
    <row r="14" spans="1:10" ht="11.25" customHeight="1" thickBot="1" x14ac:dyDescent="0.25"/>
    <row r="15" spans="1:10" s="60" customFormat="1" ht="13.5" thickBot="1" x14ac:dyDescent="0.25">
      <c r="B15" s="61" t="s">
        <v>32</v>
      </c>
      <c r="C15" s="62"/>
      <c r="D15" s="63"/>
      <c r="E15" s="61" t="s">
        <v>33</v>
      </c>
      <c r="F15" s="62"/>
      <c r="G15" s="63"/>
      <c r="H15" s="61" t="s">
        <v>34</v>
      </c>
      <c r="I15" s="62"/>
      <c r="J15" s="63"/>
    </row>
    <row r="16" spans="1:10" s="60" customFormat="1" ht="86.25" customHeight="1" x14ac:dyDescent="0.2">
      <c r="B16" s="64" t="s">
        <v>40</v>
      </c>
      <c r="C16" s="65"/>
      <c r="D16" s="66"/>
      <c r="E16" s="67" t="s">
        <v>35</v>
      </c>
      <c r="F16" s="65"/>
      <c r="G16" s="66"/>
      <c r="H16" s="67" t="s">
        <v>36</v>
      </c>
      <c r="I16" s="65"/>
      <c r="J16" s="66"/>
    </row>
    <row r="17" spans="1:10" s="72" customFormat="1" ht="11.25" customHeight="1" x14ac:dyDescent="0.2">
      <c r="A17" s="68"/>
      <c r="B17" s="69" t="s">
        <v>37</v>
      </c>
      <c r="C17" s="70"/>
      <c r="D17" s="71"/>
      <c r="E17" s="69" t="s">
        <v>37</v>
      </c>
      <c r="F17" s="70"/>
      <c r="G17" s="71"/>
      <c r="H17" s="69" t="s">
        <v>37</v>
      </c>
      <c r="I17" s="70"/>
      <c r="J17" s="71"/>
    </row>
    <row r="18" spans="1:10" s="72" customFormat="1" ht="15.75" customHeight="1" x14ac:dyDescent="0.2">
      <c r="A18" s="73" t="s">
        <v>22</v>
      </c>
      <c r="B18" s="74"/>
      <c r="C18" s="75"/>
      <c r="D18" s="76"/>
      <c r="E18" s="74"/>
      <c r="F18" s="75"/>
      <c r="G18" s="76"/>
      <c r="H18" s="74"/>
      <c r="I18" s="75"/>
      <c r="J18" s="76"/>
    </row>
    <row r="19" spans="1:10" s="72" customFormat="1" ht="15.75" customHeight="1" x14ac:dyDescent="0.2">
      <c r="A19" s="77" t="s">
        <v>23</v>
      </c>
      <c r="B19" s="78"/>
      <c r="C19" s="79"/>
      <c r="D19" s="80"/>
      <c r="E19" s="78"/>
      <c r="F19" s="79"/>
      <c r="G19" s="80"/>
      <c r="H19" s="78"/>
      <c r="I19" s="79"/>
      <c r="J19" s="80"/>
    </row>
    <row r="20" spans="1:10" s="72" customFormat="1" ht="16.5" customHeight="1" x14ac:dyDescent="0.2">
      <c r="A20" s="77" t="s">
        <v>24</v>
      </c>
      <c r="B20" s="78"/>
      <c r="C20" s="79"/>
      <c r="D20" s="80"/>
      <c r="E20" s="78"/>
      <c r="F20" s="79"/>
      <c r="G20" s="80"/>
      <c r="H20" s="78"/>
      <c r="I20" s="79"/>
      <c r="J20" s="80"/>
    </row>
    <row r="21" spans="1:10" s="82" customFormat="1" ht="7.5" customHeight="1" x14ac:dyDescent="0.2">
      <c r="A21" s="81"/>
      <c r="B21" s="81"/>
      <c r="C21" s="81"/>
      <c r="D21" s="81"/>
      <c r="E21" s="81"/>
      <c r="F21" s="81"/>
      <c r="G21" s="81"/>
      <c r="H21" s="81"/>
      <c r="I21" s="81"/>
      <c r="J21" s="81"/>
    </row>
    <row r="22" spans="1:10" s="83" customFormat="1" ht="6.75" customHeight="1" x14ac:dyDescent="0.2"/>
    <row r="24" spans="1:10" x14ac:dyDescent="0.2">
      <c r="A24" s="84"/>
      <c r="G24" s="85"/>
      <c r="H24" s="85"/>
    </row>
    <row r="25" spans="1:10" x14ac:dyDescent="0.2">
      <c r="A25" s="86" t="s">
        <v>38</v>
      </c>
      <c r="G25" s="85"/>
      <c r="H25" s="85"/>
      <c r="I25" s="85"/>
      <c r="J25" s="85"/>
    </row>
    <row r="26" spans="1:10" x14ac:dyDescent="0.2">
      <c r="A26" s="87"/>
      <c r="B26" s="87"/>
      <c r="C26" s="87"/>
      <c r="G26" s="85"/>
      <c r="H26" s="85"/>
      <c r="I26" s="85"/>
      <c r="J26" s="85"/>
    </row>
    <row r="27" spans="1:10" x14ac:dyDescent="0.2">
      <c r="A27" s="87"/>
      <c r="B27" s="87"/>
      <c r="C27" s="87"/>
      <c r="G27" s="85"/>
      <c r="H27" s="85"/>
      <c r="I27" s="85"/>
      <c r="J27" s="85"/>
    </row>
    <row r="28" spans="1:10" x14ac:dyDescent="0.2">
      <c r="A28" s="87"/>
      <c r="B28" s="87"/>
      <c r="C28" s="87"/>
      <c r="G28" s="85"/>
      <c r="H28" s="85"/>
      <c r="I28" s="85"/>
      <c r="J28" s="85"/>
    </row>
    <row r="29" spans="1:10" x14ac:dyDescent="0.2">
      <c r="A29" s="87"/>
      <c r="B29" s="87"/>
      <c r="C29" s="87"/>
      <c r="G29" s="85"/>
      <c r="H29" s="85"/>
      <c r="I29" s="85"/>
      <c r="J29" s="85"/>
    </row>
    <row r="30" spans="1:10" x14ac:dyDescent="0.2">
      <c r="A30" s="87"/>
      <c r="B30" s="87"/>
      <c r="C30" s="87"/>
      <c r="G30" s="85"/>
      <c r="H30" s="85"/>
      <c r="I30" s="85"/>
      <c r="J30" s="85"/>
    </row>
    <row r="31" spans="1:10" x14ac:dyDescent="0.2">
      <c r="A31" s="87"/>
      <c r="B31" s="87"/>
      <c r="C31" s="87"/>
      <c r="G31" s="85"/>
      <c r="H31" s="85"/>
      <c r="I31" s="85"/>
      <c r="J31" s="85"/>
    </row>
    <row r="32" spans="1:10" x14ac:dyDescent="0.2">
      <c r="A32" s="87"/>
      <c r="B32" s="87"/>
      <c r="C32" s="87"/>
      <c r="G32" s="85"/>
      <c r="H32" s="85"/>
      <c r="I32" s="85"/>
      <c r="J32" s="85"/>
    </row>
    <row r="33" spans="1:10" x14ac:dyDescent="0.2">
      <c r="A33" s="87"/>
      <c r="C33" s="87"/>
      <c r="I33" s="85"/>
      <c r="J33" s="85"/>
    </row>
    <row r="34" spans="1:10" x14ac:dyDescent="0.2">
      <c r="I34" s="85"/>
      <c r="J34" s="85"/>
    </row>
    <row r="51" spans="1:1" x14ac:dyDescent="0.2">
      <c r="A51" s="88" t="s">
        <v>39</v>
      </c>
    </row>
  </sheetData>
  <mergeCells count="22">
    <mergeCell ref="B20:D20"/>
    <mergeCell ref="E20:G20"/>
    <mergeCell ref="H20:J20"/>
    <mergeCell ref="B18:D18"/>
    <mergeCell ref="E18:G18"/>
    <mergeCell ref="H18:J18"/>
    <mergeCell ref="B19:D19"/>
    <mergeCell ref="E19:G19"/>
    <mergeCell ref="H19:J19"/>
    <mergeCell ref="B16:D16"/>
    <mergeCell ref="E16:G16"/>
    <mergeCell ref="H16:J16"/>
    <mergeCell ref="B17:D17"/>
    <mergeCell ref="E17:G17"/>
    <mergeCell ref="H17:J17"/>
    <mergeCell ref="A1:I1"/>
    <mergeCell ref="A2:I2"/>
    <mergeCell ref="B3:D3"/>
    <mergeCell ref="B4:D4"/>
    <mergeCell ref="B15:D15"/>
    <mergeCell ref="E15:G15"/>
    <mergeCell ref="H15:J15"/>
  </mergeCells>
  <hyperlinks>
    <hyperlink ref="A6" location="Statements!Q1" display="Click to review the Nepotism" xr:uid="{8C551DFE-38EC-4F7D-BC56-085CA4CA6C74}"/>
    <hyperlink ref="A5" location="Statements!A1" display="Click to review the Non Disclosure Agreement" xr:uid="{27A724EB-3931-4095-9C87-0B3B262B243F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209550</xdr:rowOff>
                  </from>
                  <to>
                    <xdr:col>7</xdr:col>
                    <xdr:colOff>57150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2025-04-16T15:46:37Z</dcterms:modified>
</cp:coreProperties>
</file>