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T:\PURCHASING_New\03_Active Procurement\FY2024\Formal Solicitation.24\RFQ730-24067 CMAR Dining Commons Step 1 - Eric Shen\Evaluations\"/>
    </mc:Choice>
  </mc:AlternateContent>
  <xr:revisionPtr revIDLastSave="0" documentId="13_ncr:1_{DC24463A-923B-4D7D-9E9A-EC11D610847F}" xr6:coauthVersionLast="47" xr6:coauthVersionMax="47" xr10:uidLastSave="{00000000-0000-0000-0000-000000000000}"/>
  <bookViews>
    <workbookView xWindow="-120" yWindow="-120" windowWidth="29040" windowHeight="15840" tabRatio="523" activeTab="6" xr2:uid="{00000000-000D-0000-FFFF-FFFF00000000}"/>
  </bookViews>
  <sheets>
    <sheet name="1" sheetId="2" r:id="rId1"/>
    <sheet name="2" sheetId="3" r:id="rId2"/>
    <sheet name="3" sheetId="5" r:id="rId3"/>
    <sheet name="4" sheetId="9" r:id="rId4"/>
    <sheet name="5" sheetId="19" r:id="rId5"/>
    <sheet name="HUB" sheetId="18" r:id="rId6"/>
    <sheet name="Summary" sheetId="1" r:id="rId7"/>
    <sheet name="Evaluation" sheetId="20"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I8" i="18"/>
  <c r="I7" i="18"/>
  <c r="I6" i="18"/>
  <c r="I5" i="18"/>
  <c r="I4" i="18"/>
  <c r="I8" i="19"/>
  <c r="F11" i="1" s="1"/>
  <c r="I7" i="19"/>
  <c r="F10" i="1" s="1"/>
  <c r="I6" i="19"/>
  <c r="F9" i="1" s="1"/>
  <c r="I5" i="19"/>
  <c r="F8" i="1" s="1"/>
  <c r="I4" i="19"/>
  <c r="F7" i="1" s="1"/>
  <c r="I8" i="9"/>
  <c r="I7" i="9"/>
  <c r="I6" i="9"/>
  <c r="I5" i="9"/>
  <c r="I4" i="9"/>
  <c r="I8" i="5"/>
  <c r="I7" i="5"/>
  <c r="I6" i="5"/>
  <c r="I5" i="5"/>
  <c r="I4" i="5"/>
  <c r="I8" i="3"/>
  <c r="I7" i="3"/>
  <c r="I6" i="3"/>
  <c r="I5" i="3"/>
  <c r="I4" i="3"/>
  <c r="K8" i="1" l="1"/>
  <c r="Q8" i="1" s="1"/>
  <c r="K9" i="1"/>
  <c r="Q9" i="1" s="1"/>
  <c r="K10" i="1"/>
  <c r="Q10" i="1" s="1"/>
  <c r="K11" i="1"/>
  <c r="Q11" i="1" s="1"/>
  <c r="K7" i="1"/>
  <c r="Q7" i="1" s="1"/>
  <c r="P6" i="1" l="1"/>
  <c r="O6" i="1"/>
  <c r="N6" i="1"/>
  <c r="M6" i="1"/>
  <c r="I8" i="2" l="1"/>
  <c r="I7" i="2"/>
  <c r="I6" i="2"/>
  <c r="I5" i="2"/>
  <c r="I4" i="2"/>
  <c r="C7" i="1" l="1"/>
  <c r="D7" i="1"/>
  <c r="C8" i="1" l="1"/>
  <c r="D8" i="1"/>
  <c r="E8" i="1"/>
  <c r="C9" i="1"/>
  <c r="D9" i="1"/>
  <c r="E9" i="1"/>
  <c r="C10" i="1"/>
  <c r="D10" i="1"/>
  <c r="E10" i="1"/>
  <c r="C11" i="1"/>
  <c r="D11" i="1"/>
  <c r="E11" i="1"/>
  <c r="E7" i="1"/>
  <c r="A8" i="1" l="1"/>
  <c r="A9" i="1"/>
  <c r="A10" i="1"/>
  <c r="A11" i="1"/>
  <c r="A7" i="1"/>
  <c r="B8" i="1"/>
  <c r="B9" i="1"/>
  <c r="B10" i="1"/>
  <c r="B11" i="1"/>
  <c r="B7" i="1"/>
  <c r="G11" i="1" l="1"/>
  <c r="H11" i="1"/>
  <c r="H7" i="1"/>
  <c r="G7" i="1"/>
  <c r="H9" i="1"/>
  <c r="G9" i="1"/>
  <c r="H8" i="1"/>
  <c r="G8" i="1"/>
  <c r="G10" i="1"/>
  <c r="H10" i="1"/>
  <c r="M7" i="1"/>
  <c r="M9" i="1"/>
  <c r="M8" i="1"/>
  <c r="M11" i="1"/>
  <c r="N7" i="1"/>
  <c r="M10" i="1"/>
  <c r="O10" i="1"/>
  <c r="N8" i="1" l="1"/>
  <c r="P10" i="1"/>
  <c r="N10" i="1"/>
  <c r="R10" i="1" s="1"/>
  <c r="P9" i="1"/>
  <c r="O9" i="1"/>
  <c r="N9" i="1"/>
  <c r="R9" i="1" s="1"/>
  <c r="P8" i="1"/>
  <c r="O7" i="1"/>
  <c r="P7" i="1"/>
  <c r="O8" i="1"/>
  <c r="P11" i="1"/>
  <c r="N11" i="1"/>
  <c r="R11" i="1" s="1"/>
  <c r="O11" i="1"/>
  <c r="I9" i="1"/>
  <c r="I11" i="1"/>
  <c r="I8" i="1"/>
  <c r="I7" i="1"/>
  <c r="I10" i="1"/>
  <c r="R7" i="1" l="1"/>
  <c r="R8" i="1"/>
  <c r="S8" i="1" l="1"/>
  <c r="S10" i="1"/>
  <c r="S9" i="1"/>
  <c r="S11" i="1"/>
  <c r="S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B07FE0B-9977-4ED6-B1C9-F972A3D21216}">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CC4C87CF-FC85-45F0-9F3B-77D3F3B266AB}">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<sst xmlns="http://schemas.openxmlformats.org/spreadsheetml/2006/main" count="138" uniqueCount="56">
  <si>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</si>
  <si>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</si>
  <si>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</si>
  <si>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</si>
  <si>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</si>
  <si>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</si>
  <si>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</si>
  <si>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</si>
  <si>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</si>
  <si>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</si>
  <si>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</si>
  <si>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</si>
  <si>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</si>
  <si>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HUB</t>
  </si>
  <si>
    <t xml:space="preserve">Technical </t>
  </si>
  <si>
    <t>Rank of Tech + HUB</t>
  </si>
  <si>
    <t>c</t>
  </si>
  <si>
    <t>Criteria 7 (HUB)</t>
  </si>
  <si>
    <t>Total (technical)</t>
  </si>
  <si>
    <t>Final Score (Tech+HUB)</t>
  </si>
  <si>
    <t>Total Weighted Technical  Score (Average)</t>
  </si>
  <si>
    <t>Total Weighted Technical  Score</t>
  </si>
  <si>
    <t>Rank of  Weighted Technical  Score</t>
  </si>
  <si>
    <t>Weighted HUB Score</t>
  </si>
  <si>
    <t>Total Weighted Score</t>
  </si>
  <si>
    <t>RFQ730-24067 CMAR NEW DINING COMMONS AT UH MAIN CAMPUS STEP 1</t>
  </si>
  <si>
    <t>Austin</t>
  </si>
  <si>
    <t>Bellows</t>
  </si>
  <si>
    <t>Harvey Cleary</t>
  </si>
  <si>
    <t>Tellepsen</t>
  </si>
  <si>
    <t>Whiting Turner</t>
  </si>
  <si>
    <t>University of Houston Evaluation Matrix $1 Million+</t>
  </si>
  <si>
    <t>Name</t>
  </si>
  <si>
    <t>Evaluation Due Date</t>
  </si>
  <si>
    <t>7/22/2024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</si>
  <si>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</si>
  <si>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</si>
  <si>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</si>
  <si>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</si>
  <si>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</si>
  <si>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</si>
  <si>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</si>
  <si>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</si>
  <si>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</si>
  <si>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</si>
  <si>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</si>
  <si>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Relevant Experience and Capabilities (Section 4.3)
</t>
  </si>
  <si>
    <t>Qualifications of Project Team (Section 4.4)</t>
  </si>
  <si>
    <t>Respondent’s Ability to Establish Budgets and Control Costs (Section 4.5)</t>
  </si>
  <si>
    <t>Respondent’s Ability to Meet Schedules on Past Projects (Section 4.6)</t>
  </si>
  <si>
    <t>Respondent’s Knowledge of &amp; Approach to Best Practices (Section 4.7)</t>
  </si>
  <si>
    <t>Respondent’s Ability to Identify and Resolve Problems on Past Projects (Section 4.8)</t>
  </si>
  <si>
    <t>Respondent’s Efforts to Attain HUB/MWBE Participation Goal (Section 4.9)</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</si>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</sst>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right style="thin">
        <color indexed="64"/>
      </right>
      <top style="medium">
        <color indexed="64"/>
      </top>
      <bottom/>
      <diagonal/>
    </border>
    <border>
      <left/>
      <right style="thin">
        <color indexed="64"/>
      </right>
      <top/>
      <bottom style="hair">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7" fillId="0" borderId="0" applyFont="0" applyFill="0" applyBorder="0" applyAlignment="0" applyProtection="0"/>
    <xf numFmtId="0" fontId="4" fillId="0" borderId="0"/>
    <xf numFmtId="0" fontId="3" fillId="0" borderId="0"/>
    <xf numFmtId="0" fontId="3" fillId="0" borderId="0"/>
    <xf numFmtId="0" fontId="2" fillId="0" borderId="0"/>
    <xf numFmtId="0" fontId="26" fillId="21" borderId="22" applyNumberFormat="0" applyAlignment="0" applyProtection="0"/>
    <xf numFmtId="0" fontId="21" fillId="2" borderId="31" applyNumberFormat="0" applyFont="0" applyAlignment="0" applyProtection="0"/>
    <xf numFmtId="0" fontId="33" fillId="8" borderId="30" applyNumberFormat="0" applyAlignment="0" applyProtection="0"/>
    <xf numFmtId="0" fontId="26" fillId="21" borderId="22" applyNumberFormat="0" applyAlignment="0" applyProtection="0"/>
    <xf numFmtId="0" fontId="36" fillId="21" borderId="32" applyNumberFormat="0" applyAlignment="0" applyProtection="0"/>
    <xf numFmtId="0" fontId="33" fillId="8" borderId="22" applyNumberFormat="0" applyAlignment="0" applyProtection="0"/>
    <xf numFmtId="0" fontId="36" fillId="21" borderId="24" applyNumberFormat="0" applyAlignment="0" applyProtection="0"/>
    <xf numFmtId="0" fontId="26" fillId="21" borderId="30" applyNumberFormat="0" applyAlignment="0" applyProtection="0"/>
    <xf numFmtId="0" fontId="38" fillId="0" borderId="33" applyNumberFormat="0" applyFill="0" applyAlignment="0" applyProtection="0"/>
    <xf numFmtId="0" fontId="21" fillId="2" borderId="23" applyNumberFormat="0" applyFont="0" applyAlignment="0" applyProtection="0"/>
    <xf numFmtId="0" fontId="26" fillId="21" borderId="26" applyNumberFormat="0" applyAlignment="0" applyProtection="0"/>
    <xf numFmtId="0" fontId="38" fillId="0" borderId="25" applyNumberFormat="0" applyFill="0" applyAlignment="0" applyProtection="0"/>
    <xf numFmtId="0" fontId="26" fillId="21" borderId="30" applyNumberFormat="0" applyAlignment="0" applyProtection="0"/>
    <xf numFmtId="0" fontId="2" fillId="0" borderId="0"/>
    <xf numFmtId="0" fontId="38" fillId="0" borderId="29" applyNumberFormat="0" applyFill="0" applyAlignment="0" applyProtection="0"/>
    <xf numFmtId="0" fontId="38" fillId="0" borderId="25" applyNumberFormat="0" applyFill="0" applyAlignment="0" applyProtection="0"/>
    <xf numFmtId="0" fontId="33" fillId="8" borderId="26" applyNumberFormat="0" applyAlignment="0" applyProtection="0"/>
    <xf numFmtId="0" fontId="26" fillId="21" borderId="26" applyNumberFormat="0" applyAlignment="0" applyProtection="0"/>
    <xf numFmtId="0" fontId="21" fillId="2" borderId="27" applyNumberFormat="0" applyFont="0" applyAlignment="0" applyProtection="0"/>
    <xf numFmtId="0" fontId="21" fillId="2" borderId="23" applyNumberFormat="0" applyFont="0" applyAlignment="0" applyProtection="0"/>
    <xf numFmtId="0" fontId="36" fillId="21" borderId="28" applyNumberFormat="0" applyAlignment="0" applyProtection="0"/>
    <xf numFmtId="0" fontId="33" fillId="8" borderId="30" applyNumberFormat="0" applyAlignment="0" applyProtection="0"/>
    <xf numFmtId="0" fontId="21" fillId="2" borderId="23" applyNumberFormat="0" applyFont="0" applyAlignment="0" applyProtection="0"/>
    <xf numFmtId="0" fontId="33" fillId="8" borderId="22" applyNumberFormat="0" applyAlignment="0" applyProtection="0"/>
    <xf numFmtId="0" fontId="36" fillId="21" borderId="24" applyNumberFormat="0" applyAlignment="0" applyProtection="0"/>
    <xf numFmtId="9" fontId="2" fillId="0" borderId="0" applyFont="0" applyFill="0" applyBorder="0" applyAlignment="0" applyProtection="0"/>
    <xf numFmtId="0" fontId="33" fillId="8" borderId="26" applyNumberFormat="0" applyAlignment="0" applyProtection="0"/>
    <xf numFmtId="0" fontId="21" fillId="2" borderId="27" applyNumberFormat="0" applyFont="0" applyAlignment="0" applyProtection="0"/>
    <xf numFmtId="0" fontId="36" fillId="21" borderId="28" applyNumberFormat="0" applyAlignment="0" applyProtection="0"/>
    <xf numFmtId="0" fontId="38" fillId="0" borderId="29" applyNumberFormat="0" applyFill="0" applyAlignment="0" applyProtection="0"/>
    <xf numFmtId="0" fontId="21" fillId="2" borderId="27" applyNumberFormat="0" applyFont="0" applyAlignment="0" applyProtection="0"/>
    <xf numFmtId="0" fontId="21" fillId="2" borderId="31" applyNumberFormat="0" applyFont="0" applyAlignment="0" applyProtection="0"/>
    <xf numFmtId="0" fontId="36" fillId="21" borderId="32" applyNumberFormat="0" applyAlignment="0" applyProtection="0"/>
    <xf numFmtId="0" fontId="38" fillId="0" borderId="33" applyNumberFormat="0" applyFill="0" applyAlignment="0" applyProtection="0"/>
    <xf numFmtId="0" fontId="21" fillId="2" borderId="31" applyNumberFormat="0" applyFont="0" applyAlignment="0" applyProtection="0"/>
    <xf numFmtId="0" fontId="1" fillId="0" borderId="0"/>
    <xf numFmtId="0" fontId="52" fillId="0" borderId="0" applyNumberFormat="0" applyFill="0" applyBorder="0" applyAlignment="0" applyProtection="0"/>
  </cellStyleXfs>
  <cellXfs count="115">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0" fillId="0" borderId="0" xfId="0" applyFont="1" applyAlignment="1">
      <alignment horizontal="left"/>
    </xf>
    <xf numFmtId="0" fontId="21" fillId="0" borderId="0" xfId="98"/>
    <xf numFmtId="0" fontId="44" fillId="0" borderId="10" xfId="100" applyFont="1" applyBorder="1" applyAlignment="1">
      <alignment horizontal="right"/>
    </xf>
    <xf numFmtId="0" fontId="46" fillId="0" borderId="10" xfId="100" applyFont="1" applyBorder="1" applyAlignment="1">
      <alignment horizontal="right"/>
    </xf>
    <xf numFmtId="2" fontId="45" fillId="0" borderId="0" xfId="0" applyNumberFormat="1" applyFont="1"/>
    <xf numFmtId="0" fontId="43" fillId="0" borderId="10" xfId="100" applyFont="1" applyBorder="1" applyAlignment="1">
      <alignment horizontal="center"/>
    </xf>
    <xf numFmtId="0" fontId="21" fillId="0" borderId="0" xfId="0" applyFont="1" applyAlignment="1">
      <alignment vertical="center"/>
    </xf>
    <xf numFmtId="0" fontId="40" fillId="24" borderId="0" xfId="0" applyFont="1" applyFill="1"/>
    <xf numFmtId="0" fontId="41" fillId="24" borderId="0" xfId="0" applyFont="1" applyFill="1"/>
    <xf numFmtId="0" fontId="20" fillId="24" borderId="0" xfId="0" applyFont="1" applyFill="1"/>
    <xf numFmtId="0" fontId="40" fillId="24" borderId="0" xfId="0" applyFont="1" applyFill="1" applyAlignment="1">
      <alignment horizontal="left"/>
    </xf>
    <xf numFmtId="0" fontId="19" fillId="24" borderId="0" xfId="0" applyFont="1" applyFill="1"/>
    <xf numFmtId="0" fontId="19" fillId="24" borderId="0" xfId="0" applyFont="1" applyFill="1" applyAlignment="1">
      <alignment horizontal="left" vertical="center"/>
    </xf>
    <xf numFmtId="0" fontId="19" fillId="24" borderId="0" xfId="0" applyFont="1" applyFill="1" applyAlignment="1">
      <alignment horizontal="right" textRotation="90" wrapText="1"/>
    </xf>
    <xf numFmtId="0" fontId="19" fillId="24" borderId="0" xfId="0" applyFont="1" applyFill="1" applyAlignment="1">
      <alignment horizontal="center" vertical="center"/>
    </xf>
    <xf numFmtId="0" fontId="20" fillId="24" borderId="11" xfId="0" applyFont="1" applyFill="1" applyBorder="1" applyAlignment="1">
      <alignment horizontal="left"/>
    </xf>
    <xf numFmtId="2" fontId="20" fillId="24" borderId="12" xfId="0" applyNumberFormat="1" applyFont="1" applyFill="1" applyBorder="1"/>
    <xf numFmtId="2" fontId="20" fillId="24" borderId="11" xfId="0" applyNumberFormat="1" applyFont="1" applyFill="1" applyBorder="1"/>
    <xf numFmtId="4" fontId="48" fillId="24" borderId="16" xfId="0" applyNumberFormat="1" applyFont="1" applyFill="1" applyBorder="1" applyAlignment="1">
      <alignment horizontal="right"/>
    </xf>
    <xf numFmtId="0" fontId="49" fillId="24" borderId="0" xfId="0" applyFont="1" applyFill="1"/>
    <xf numFmtId="0" fontId="48" fillId="24" borderId="0" xfId="0" applyFont="1" applyFill="1"/>
    <xf numFmtId="0" fontId="40" fillId="24" borderId="13" xfId="0" applyFont="1" applyFill="1" applyBorder="1" applyAlignment="1">
      <alignment horizontal="right" textRotation="90" wrapText="1"/>
    </xf>
    <xf numFmtId="0" fontId="40" fillId="24" borderId="14" xfId="0" applyFont="1" applyFill="1" applyBorder="1" applyAlignment="1">
      <alignment horizontal="right" textRotation="90" wrapText="1"/>
    </xf>
    <xf numFmtId="0" fontId="40" fillId="24" borderId="15" xfId="0" applyFont="1" applyFill="1" applyBorder="1" applyAlignment="1">
      <alignment horizontal="right" textRotation="90" wrapText="1"/>
    </xf>
    <xf numFmtId="0" fontId="40" fillId="24" borderId="0" xfId="0" applyFont="1" applyFill="1" applyAlignment="1">
      <alignment horizontal="right" textRotation="90" wrapText="1"/>
    </xf>
    <xf numFmtId="0" fontId="40" fillId="24" borderId="18" xfId="0" applyFont="1" applyFill="1" applyBorder="1" applyAlignment="1">
      <alignment horizontal="right" textRotation="90" wrapText="1"/>
    </xf>
    <xf numFmtId="0" fontId="40" fillId="25" borderId="15" xfId="0" applyFont="1" applyFill="1" applyBorder="1" applyAlignment="1">
      <alignment horizontal="right" textRotation="90" wrapText="1"/>
    </xf>
    <xf numFmtId="0" fontId="20" fillId="25" borderId="16" xfId="0" applyFont="1" applyFill="1" applyBorder="1" applyAlignment="1">
      <alignment horizontal="right"/>
    </xf>
    <xf numFmtId="0" fontId="50" fillId="24" borderId="15" xfId="0" applyFont="1" applyFill="1" applyBorder="1" applyAlignment="1">
      <alignment horizontal="right" textRotation="90" wrapText="1"/>
    </xf>
    <xf numFmtId="0" fontId="50" fillId="24" borderId="18" xfId="0" applyFont="1" applyFill="1" applyBorder="1" applyAlignment="1">
      <alignment horizontal="right" textRotation="90" wrapText="1"/>
    </xf>
    <xf numFmtId="0" fontId="20" fillId="0" borderId="16" xfId="0" applyFont="1" applyBorder="1" applyAlignment="1">
      <alignment horizontal="right"/>
    </xf>
    <xf numFmtId="0" fontId="40" fillId="0" borderId="0" xfId="0" applyFont="1" applyAlignment="1">
      <alignment horizontal="right" textRotation="90" wrapText="1"/>
    </xf>
    <xf numFmtId="2" fontId="20" fillId="0" borderId="16" xfId="0" applyNumberFormat="1" applyFont="1" applyBorder="1" applyAlignment="1">
      <alignment horizontal="right"/>
    </xf>
    <xf numFmtId="0" fontId="19" fillId="24" borderId="17" xfId="0" applyFont="1" applyFill="1" applyBorder="1" applyAlignment="1">
      <alignment horizontal="left"/>
    </xf>
    <xf numFmtId="4" fontId="48" fillId="24" borderId="19" xfId="0" applyNumberFormat="1" applyFont="1" applyFill="1" applyBorder="1" applyAlignment="1">
      <alignment horizontal="right"/>
    </xf>
    <xf numFmtId="0" fontId="50" fillId="24" borderId="20" xfId="0" applyFont="1" applyFill="1" applyBorder="1" applyAlignment="1">
      <alignment horizontal="right" textRotation="90" wrapText="1"/>
    </xf>
    <xf numFmtId="2" fontId="48" fillId="24" borderId="21" xfId="0" applyNumberFormat="1" applyFont="1" applyFill="1" applyBorder="1"/>
    <xf numFmtId="2" fontId="20" fillId="24" borderId="19" xfId="0" applyNumberFormat="1" applyFont="1" applyFill="1" applyBorder="1"/>
    <xf numFmtId="0" fontId="19" fillId="27" borderId="0" xfId="0" applyFont="1" applyFill="1" applyAlignment="1">
      <alignment horizontal="right" textRotation="90" wrapText="1"/>
    </xf>
    <xf numFmtId="2" fontId="20" fillId="27" borderId="12" xfId="0" applyNumberFormat="1" applyFont="1" applyFill="1" applyBorder="1"/>
    <xf numFmtId="0" fontId="20" fillId="27" borderId="11" xfId="0" applyFont="1" applyFill="1" applyBorder="1" applyAlignment="1">
      <alignment horizontal="left"/>
    </xf>
    <xf numFmtId="0" fontId="20" fillId="27" borderId="16" xfId="0" applyFont="1" applyFill="1" applyBorder="1" applyAlignment="1">
      <alignment horizontal="right"/>
    </xf>
    <xf numFmtId="0" fontId="20" fillId="27" borderId="0" xfId="0" applyFont="1" applyFill="1"/>
    <xf numFmtId="2" fontId="20" fillId="27" borderId="11" xfId="0" applyNumberFormat="1" applyFont="1" applyFill="1" applyBorder="1"/>
    <xf numFmtId="2" fontId="20" fillId="27" borderId="16" xfId="0" applyNumberFormat="1" applyFont="1" applyFill="1" applyBorder="1" applyAlignment="1">
      <alignment horizontal="right"/>
    </xf>
    <xf numFmtId="4" fontId="48" fillId="27" borderId="19" xfId="0" applyNumberFormat="1" applyFont="1" applyFill="1" applyBorder="1" applyAlignment="1">
      <alignment horizontal="right"/>
    </xf>
    <xf numFmtId="4" fontId="48" fillId="27" borderId="16" xfId="0" applyNumberFormat="1" applyFont="1" applyFill="1" applyBorder="1" applyAlignment="1">
      <alignment horizontal="right"/>
    </xf>
    <xf numFmtId="2" fontId="20" fillId="27" borderId="19" xfId="0" applyNumberFormat="1" applyFont="1" applyFill="1" applyBorder="1"/>
    <xf numFmtId="0" fontId="40" fillId="27" borderId="0" xfId="0" applyFont="1" applyFill="1" applyAlignment="1">
      <alignment horizontal="right" textRotation="90" wrapText="1"/>
    </xf>
    <xf numFmtId="2" fontId="48" fillId="27" borderId="21" xfId="0" applyNumberFormat="1" applyFont="1" applyFill="1" applyBorder="1"/>
    <xf numFmtId="0" fontId="40" fillId="24" borderId="0" xfId="0" applyFont="1" applyFill="1" applyAlignment="1">
      <alignment horizontal="left"/>
    </xf>
    <xf numFmtId="0" fontId="19" fillId="24" borderId="17" xfId="0" applyFont="1" applyFill="1" applyBorder="1" applyAlignment="1">
      <alignment horizontal="left"/>
    </xf>
    <xf numFmtId="0" fontId="19" fillId="24" borderId="0" xfId="98" applyFont="1" applyFill="1" applyAlignment="1">
      <alignment horizontal="left" wrapText="1"/>
    </xf>
    <xf numFmtId="0" fontId="19" fillId="24" borderId="0" xfId="98" applyFont="1" applyFill="1" applyAlignment="1">
      <alignment wrapText="1"/>
    </xf>
    <xf numFmtId="0" fontId="21" fillId="24" borderId="0" xfId="98" applyFill="1"/>
    <xf numFmtId="0" fontId="19" fillId="24" borderId="0" xfId="98" applyFont="1" applyFill="1" applyAlignment="1">
      <alignment horizontal="left"/>
    </xf>
    <xf numFmtId="0" fontId="20" fillId="24" borderId="0" xfId="98" applyFont="1" applyFill="1"/>
    <xf numFmtId="0" fontId="43" fillId="24" borderId="0" xfId="148" applyFont="1" applyFill="1" applyAlignment="1">
      <alignment horizontal="left"/>
    </xf>
    <xf numFmtId="0" fontId="21" fillId="28" borderId="34" xfId="148" applyFont="1" applyFill="1" applyBorder="1" applyAlignment="1">
      <alignment horizontal="center"/>
    </xf>
    <xf numFmtId="0" fontId="21" fillId="28" borderId="35" xfId="148" applyFont="1" applyFill="1" applyBorder="1" applyAlignment="1">
      <alignment horizontal="center"/>
    </xf>
    <xf numFmtId="0" fontId="21" fillId="28" borderId="36" xfId="148" applyFont="1" applyFill="1" applyBorder="1" applyAlignment="1">
      <alignment horizontal="center"/>
    </xf>
    <xf numFmtId="164" fontId="51" fillId="24" borderId="0" xfId="148" applyNumberFormat="1" applyFont="1" applyFill="1" applyAlignment="1">
      <alignment horizontal="center"/>
    </xf>
    <xf numFmtId="0" fontId="51" fillId="24" borderId="0" xfId="148" applyFont="1" applyFill="1"/>
    <xf numFmtId="0" fontId="53" fillId="24" borderId="0" xfId="149" applyFont="1" applyFill="1" applyAlignment="1">
      <alignment horizontal="left" wrapText="1"/>
    </xf>
    <xf numFmtId="0" fontId="53" fillId="24" borderId="0" xfId="149" applyFont="1" applyFill="1" applyAlignment="1">
      <alignment wrapText="1"/>
    </xf>
    <xf numFmtId="0" fontId="21" fillId="28" borderId="37" xfId="98" applyFill="1" applyBorder="1" applyAlignment="1">
      <alignment horizontal="center" wrapText="1"/>
    </xf>
    <xf numFmtId="0" fontId="54" fillId="24" borderId="0" xfId="98" applyFont="1" applyFill="1" applyAlignment="1">
      <alignment horizontal="left" wrapText="1"/>
    </xf>
    <xf numFmtId="0" fontId="53" fillId="24" borderId="0" xfId="149" applyFont="1" applyFill="1" applyAlignment="1">
      <alignment horizontal="left"/>
    </xf>
    <xf numFmtId="0" fontId="53" fillId="24" borderId="0" xfId="149" applyFont="1" applyFill="1" applyAlignment="1"/>
    <xf numFmtId="0" fontId="53" fillId="24" borderId="0" xfId="149" applyFont="1" applyFill="1" applyAlignment="1">
      <alignment horizontal="left"/>
    </xf>
    <xf numFmtId="0" fontId="21" fillId="24" borderId="0" xfId="98" applyFill="1" applyAlignment="1">
      <alignment horizontal="center"/>
    </xf>
    <xf numFmtId="0" fontId="44" fillId="29" borderId="13" xfId="98" applyFont="1" applyFill="1" applyBorder="1" applyAlignment="1">
      <alignment horizontal="left"/>
    </xf>
    <xf numFmtId="0" fontId="44" fillId="29" borderId="14" xfId="98" applyFont="1" applyFill="1" applyBorder="1" applyAlignment="1">
      <alignment horizontal="left"/>
    </xf>
    <xf numFmtId="0" fontId="44" fillId="29" borderId="18" xfId="98" applyFont="1" applyFill="1" applyBorder="1" applyAlignment="1">
      <alignment horizontal="left"/>
    </xf>
    <xf numFmtId="0" fontId="55" fillId="24" borderId="13" xfId="98" applyFont="1" applyFill="1" applyBorder="1" applyAlignment="1">
      <alignment horizontal="center" vertical="center" wrapText="1"/>
    </xf>
    <xf numFmtId="0" fontId="55" fillId="24" borderId="14" xfId="98" applyFont="1" applyFill="1" applyBorder="1" applyAlignment="1">
      <alignment horizontal="center" vertical="center" wrapText="1"/>
    </xf>
    <xf numFmtId="0" fontId="55" fillId="24" borderId="18" xfId="98" applyFont="1" applyFill="1" applyBorder="1" applyAlignment="1">
      <alignment horizontal="center" vertical="center" wrapText="1"/>
    </xf>
    <xf numFmtId="0" fontId="56" fillId="24" borderId="13" xfId="98" applyFont="1" applyFill="1" applyBorder="1" applyAlignment="1">
      <alignment horizontal="center" vertical="center" wrapText="1"/>
    </xf>
    <xf numFmtId="0" fontId="56" fillId="24" borderId="14" xfId="98" applyFont="1" applyFill="1" applyBorder="1" applyAlignment="1">
      <alignment horizontal="center" vertical="center" wrapText="1"/>
    </xf>
    <xf numFmtId="0" fontId="56" fillId="24" borderId="18" xfId="98" applyFont="1" applyFill="1" applyBorder="1" applyAlignment="1">
      <alignment horizontal="center" vertical="center" wrapText="1"/>
    </xf>
    <xf numFmtId="0" fontId="55" fillId="24" borderId="0" xfId="98" applyFont="1" applyFill="1" applyAlignment="1">
      <alignment wrapText="1"/>
    </xf>
    <xf numFmtId="0" fontId="55" fillId="30" borderId="38" xfId="98" applyFont="1" applyFill="1" applyBorder="1" applyAlignment="1">
      <alignment horizontal="center" wrapText="1"/>
    </xf>
    <xf numFmtId="0" fontId="55" fillId="30" borderId="39" xfId="98" applyFont="1" applyFill="1" applyBorder="1" applyAlignment="1">
      <alignment horizontal="center" wrapText="1"/>
    </xf>
    <xf numFmtId="0" fontId="55" fillId="30" borderId="40" xfId="98" applyFont="1" applyFill="1" applyBorder="1" applyAlignment="1">
      <alignment horizontal="center" wrapText="1"/>
    </xf>
    <xf numFmtId="0" fontId="55" fillId="24" borderId="0" xfId="98" applyFont="1" applyFill="1" applyAlignment="1">
      <alignment horizontal="center" wrapText="1"/>
    </xf>
    <xf numFmtId="0" fontId="54" fillId="24" borderId="11" xfId="98" applyFont="1" applyFill="1" applyBorder="1" applyAlignment="1">
      <alignment wrapText="1"/>
    </xf>
    <xf numFmtId="0" fontId="21" fillId="28" borderId="12" xfId="98" applyFill="1" applyBorder="1" applyAlignment="1">
      <alignment horizontal="center"/>
    </xf>
    <xf numFmtId="0" fontId="21" fillId="28" borderId="11" xfId="98" applyFill="1" applyBorder="1" applyAlignment="1">
      <alignment horizontal="center"/>
    </xf>
    <xf numFmtId="0" fontId="21" fillId="28" borderId="19" xfId="98" applyFill="1" applyBorder="1" applyAlignment="1">
      <alignment horizontal="center"/>
    </xf>
    <xf numFmtId="0" fontId="21" fillId="28" borderId="41" xfId="98" applyFill="1" applyBorder="1" applyAlignment="1">
      <alignment horizontal="center"/>
    </xf>
    <xf numFmtId="0" fontId="21" fillId="28" borderId="42" xfId="98" applyFill="1" applyBorder="1" applyAlignment="1">
      <alignment horizontal="center"/>
    </xf>
    <xf numFmtId="0" fontId="21" fillId="28" borderId="43" xfId="98" applyFill="1" applyBorder="1" applyAlignment="1">
      <alignment horizontal="center"/>
    </xf>
    <xf numFmtId="0" fontId="21" fillId="24" borderId="41" xfId="98" applyFill="1" applyBorder="1" applyAlignment="1">
      <alignment horizontal="center"/>
    </xf>
    <xf numFmtId="0" fontId="21" fillId="24" borderId="42" xfId="98" applyFill="1" applyBorder="1" applyAlignment="1">
      <alignment horizontal="center"/>
    </xf>
    <xf numFmtId="0" fontId="21" fillId="24" borderId="43" xfId="98" applyFill="1" applyBorder="1" applyAlignment="1">
      <alignment horizontal="center"/>
    </xf>
    <xf numFmtId="0" fontId="54" fillId="24" borderId="44" xfId="98" applyFont="1" applyFill="1" applyBorder="1" applyAlignment="1">
      <alignment wrapText="1"/>
    </xf>
    <xf numFmtId="0" fontId="21" fillId="28" borderId="45" xfId="98" applyFill="1" applyBorder="1" applyAlignment="1">
      <alignment horizontal="center"/>
    </xf>
    <xf numFmtId="0" fontId="21" fillId="28" borderId="44" xfId="98" applyFill="1" applyBorder="1" applyAlignment="1">
      <alignment horizontal="center"/>
    </xf>
    <xf numFmtId="0" fontId="21" fillId="28" borderId="46" xfId="98" applyFill="1" applyBorder="1" applyAlignment="1">
      <alignment horizontal="center"/>
    </xf>
    <xf numFmtId="0" fontId="21" fillId="24" borderId="45" xfId="98" applyFill="1" applyBorder="1" applyAlignment="1">
      <alignment horizontal="center"/>
    </xf>
    <xf numFmtId="0" fontId="21" fillId="24" borderId="44" xfId="98" applyFill="1" applyBorder="1" applyAlignment="1">
      <alignment horizontal="center"/>
    </xf>
    <xf numFmtId="0" fontId="21" fillId="24" borderId="46" xfId="98" applyFill="1" applyBorder="1" applyAlignment="1">
      <alignment horizontal="center"/>
    </xf>
    <xf numFmtId="0" fontId="21" fillId="26" borderId="0" xfId="98" applyFill="1"/>
    <xf numFmtId="0" fontId="21" fillId="26" borderId="47" xfId="98" applyFill="1" applyBorder="1"/>
    <xf numFmtId="0" fontId="21" fillId="24" borderId="10" xfId="98" applyFill="1" applyBorder="1"/>
    <xf numFmtId="0" fontId="46" fillId="24" borderId="0" xfId="98" applyFont="1" applyFill="1"/>
    <xf numFmtId="0" fontId="21" fillId="24" borderId="0" xfId="98" applyFill="1" applyAlignment="1">
      <alignment wrapText="1"/>
    </xf>
    <xf numFmtId="0" fontId="57" fillId="0" borderId="0" xfId="148" applyFont="1" applyAlignment="1">
      <alignment horizontal="left"/>
    </xf>
    <xf numFmtId="0" fontId="54" fillId="24" borderId="0" xfId="98" applyFont="1" applyFill="1"/>
    <xf numFmtId="0" fontId="52" fillId="24" borderId="0" xfId="149" applyFill="1"/>
    <xf numFmtId="0" fontId="42" fillId="24" borderId="0" xfId="98" applyFont="1" applyFill="1"/>
  </cellXfs>
  <cellStyles count="15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00000000-0005-0000-0000-000032000000}"/>
    <cellStyle name="Calculation 2 3" xfId="130" xr:uid="{00000000-0005-0000-0000-000032000000}"/>
    <cellStyle name="Calculation 2 4" xfId="125" xr:uid="{00000000-0005-0000-0000-000032000000}"/>
    <cellStyle name="Calculation 3" xfId="31" xr:uid="{00000000-0005-0000-0000-000033000000}"/>
    <cellStyle name="Calculation 3 2" xfId="116" xr:uid="{00000000-0005-0000-0000-000033000000}"/>
    <cellStyle name="Calculation 3 3" xfId="123" xr:uid="{00000000-0005-0000-0000-000033000000}"/>
    <cellStyle name="Calculation 3 4" xfId="120"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49" xr:uid="{2D6B9DBE-8992-454F-A6D6-9DBA24271E09}"/>
    <cellStyle name="Input 2" xfId="81" xr:uid="{00000000-0005-0000-0000-000045000000}"/>
    <cellStyle name="Input 2 2" xfId="136" xr:uid="{00000000-0005-0000-0000-000043000000}"/>
    <cellStyle name="Input 2 3" xfId="129" xr:uid="{00000000-0005-0000-0000-000043000000}"/>
    <cellStyle name="Input 2 4" xfId="115" xr:uid="{00000000-0005-0000-0000-000043000000}"/>
    <cellStyle name="Input 3" xfId="39" xr:uid="{00000000-0005-0000-0000-000046000000}"/>
    <cellStyle name="Input 3 2" xfId="118" xr:uid="{00000000-0005-0000-0000-000044000000}"/>
    <cellStyle name="Input 3 3" xfId="139" xr:uid="{00000000-0005-0000-0000-000044000000}"/>
    <cellStyle name="Input 3 4" xfId="134"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A75AC582-6C15-48AF-A4C5-806A3220053A}"/>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6"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32" xr:uid="{00000000-0005-0000-0000-00004E000000}"/>
    <cellStyle name="Note 2 3" xfId="140" xr:uid="{00000000-0005-0000-0000-00004E000000}"/>
    <cellStyle name="Note 2 4" xfId="144" xr:uid="{00000000-0005-0000-0000-00004E000000}"/>
    <cellStyle name="Note 3" xfId="89" xr:uid="{00000000-0005-0000-0000-000065000000}"/>
    <cellStyle name="Note 3 2" xfId="122" xr:uid="{00000000-0005-0000-0000-00004F000000}"/>
    <cellStyle name="Note 3 3" xfId="143" xr:uid="{00000000-0005-0000-0000-00004F000000}"/>
    <cellStyle name="Note 3 4" xfId="147" xr:uid="{00000000-0005-0000-0000-00004F000000}"/>
    <cellStyle name="Note 4" xfId="42" xr:uid="{00000000-0005-0000-0000-000066000000}"/>
    <cellStyle name="Note 4 2" xfId="99" xr:uid="{00000000-0005-0000-0000-000067000000}"/>
    <cellStyle name="Note 4 3" xfId="135" xr:uid="{00000000-0005-0000-0000-000050000000}"/>
    <cellStyle name="Note 4 4" xfId="131" xr:uid="{00000000-0005-0000-0000-000050000000}"/>
    <cellStyle name="Note 4 5" xfId="114" xr:uid="{00000000-0005-0000-0000-000050000000}"/>
    <cellStyle name="Output 2" xfId="84" xr:uid="{00000000-0005-0000-0000-000068000000}"/>
    <cellStyle name="Output 2 2" xfId="137" xr:uid="{00000000-0005-0000-0000-000051000000}"/>
    <cellStyle name="Output 2 3" xfId="141" xr:uid="{00000000-0005-0000-0000-000051000000}"/>
    <cellStyle name="Output 2 4" xfId="145" xr:uid="{00000000-0005-0000-0000-000051000000}"/>
    <cellStyle name="Output 3" xfId="43" xr:uid="{00000000-0005-0000-0000-000069000000}"/>
    <cellStyle name="Output 3 2" xfId="119" xr:uid="{00000000-0005-0000-0000-000052000000}"/>
    <cellStyle name="Output 3 3" xfId="133" xr:uid="{00000000-0005-0000-0000-000052000000}"/>
    <cellStyle name="Output 3 4" xfId="117" xr:uid="{00000000-0005-0000-0000-000052000000}"/>
    <cellStyle name="Percent 2" xfId="138" xr:uid="{00000000-0005-0000-0000-0000A1000000}"/>
    <cellStyle name="Title 2" xfId="85" xr:uid="{00000000-0005-0000-0000-00006A000000}"/>
    <cellStyle name="Title 3" xfId="44" xr:uid="{00000000-0005-0000-0000-00006B000000}"/>
    <cellStyle name="Total 2" xfId="86" xr:uid="{00000000-0005-0000-0000-00006C000000}"/>
    <cellStyle name="Total 2 2" xfId="124" xr:uid="{00000000-0005-0000-0000-000056000000}"/>
    <cellStyle name="Total 2 3" xfId="142" xr:uid="{00000000-0005-0000-0000-000056000000}"/>
    <cellStyle name="Total 2 4" xfId="146" xr:uid="{00000000-0005-0000-0000-000056000000}"/>
    <cellStyle name="Total 3" xfId="45" xr:uid="{00000000-0005-0000-0000-00006D000000}"/>
    <cellStyle name="Total 3 2" xfId="128" xr:uid="{00000000-0005-0000-0000-000057000000}"/>
    <cellStyle name="Total 3 3" xfId="127" xr:uid="{00000000-0005-0000-0000-000057000000}"/>
    <cellStyle name="Total 3 4" xfId="121"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A95A366-6F5A-4893-86FF-81B8C6A97A34}"/>
            </a:ext>
          </a:extLst>
        </xdr:cNvPr>
        <xdr:cNvSpPr txBox="1"/>
      </xdr:nvSpPr>
      <xdr:spPr>
        <a:xfrm>
          <a:off x="78581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workbookViewId="0">
      <selection activeCell="F28" sqref="F28"/>
    </sheetView>
  </sheetViews>
  <sheetFormatPr defaultRowHeight="12.75" x14ac:dyDescent="0.2"/>
  <cols>
    <col min="1" max="1" width="28.85546875" bestFit="1" customWidth="1"/>
    <col min="2" max="7" width="8.85546875" customWidth="1"/>
    <col min="8" max="8" width="15" bestFit="1" customWidth="1"/>
    <col min="9" max="9" width="12.4257812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9"/>
      <c r="B3" s="6" t="s">
        <v>6</v>
      </c>
      <c r="C3" s="6" t="s">
        <v>7</v>
      </c>
      <c r="D3" s="6" t="s">
        <v>8</v>
      </c>
      <c r="E3" s="6" t="s">
        <v>9</v>
      </c>
      <c r="F3" s="6" t="s">
        <v>10</v>
      </c>
      <c r="G3" s="6" t="s">
        <v>11</v>
      </c>
      <c r="H3" s="6" t="s">
        <v>17</v>
      </c>
      <c r="I3" s="7" t="s">
        <v>18</v>
      </c>
    </row>
    <row r="4" spans="1:9" x14ac:dyDescent="0.2">
      <c r="A4" s="10" t="s">
        <v>26</v>
      </c>
      <c r="B4" s="5">
        <v>24</v>
      </c>
      <c r="C4" s="5">
        <v>16</v>
      </c>
      <c r="D4" s="5">
        <v>12.600000000000001</v>
      </c>
      <c r="E4" s="5">
        <v>8</v>
      </c>
      <c r="F4" s="5">
        <v>4</v>
      </c>
      <c r="G4" s="5">
        <v>8</v>
      </c>
      <c r="H4" s="5"/>
      <c r="I4" s="8">
        <f t="shared" ref="I4:I8" si="0">SUM(B4:G4)</f>
        <v>72.599999999999994</v>
      </c>
    </row>
    <row r="5" spans="1:9" x14ac:dyDescent="0.2">
      <c r="A5" s="10" t="s">
        <v>27</v>
      </c>
      <c r="B5" s="5">
        <v>12</v>
      </c>
      <c r="C5" s="5">
        <v>8</v>
      </c>
      <c r="D5" s="5">
        <v>7.5</v>
      </c>
      <c r="E5" s="5">
        <v>5</v>
      </c>
      <c r="F5" s="5">
        <v>2</v>
      </c>
      <c r="G5" s="5">
        <v>5</v>
      </c>
      <c r="H5" s="5"/>
      <c r="I5" s="8">
        <f t="shared" si="0"/>
        <v>39.5</v>
      </c>
    </row>
    <row r="6" spans="1:9" x14ac:dyDescent="0.2">
      <c r="A6" s="10" t="s">
        <v>28</v>
      </c>
      <c r="B6" s="5">
        <v>27</v>
      </c>
      <c r="C6" s="5">
        <v>17.2</v>
      </c>
      <c r="D6" s="5">
        <v>12</v>
      </c>
      <c r="E6" s="5">
        <v>9</v>
      </c>
      <c r="F6" s="5">
        <v>4.5999999999999996</v>
      </c>
      <c r="G6" s="5">
        <v>9</v>
      </c>
      <c r="H6" s="5"/>
      <c r="I6" s="8">
        <f t="shared" si="0"/>
        <v>78.8</v>
      </c>
    </row>
    <row r="7" spans="1:9" x14ac:dyDescent="0.2">
      <c r="A7" s="10" t="s">
        <v>29</v>
      </c>
      <c r="B7" s="5">
        <v>25.200000000000003</v>
      </c>
      <c r="C7" s="5">
        <v>15.2</v>
      </c>
      <c r="D7" s="5">
        <v>12.899999999999999</v>
      </c>
      <c r="E7" s="5">
        <v>8.6</v>
      </c>
      <c r="F7" s="5">
        <v>4.2</v>
      </c>
      <c r="G7" s="5">
        <v>8.4</v>
      </c>
      <c r="H7" s="5"/>
      <c r="I7" s="8">
        <f t="shared" si="0"/>
        <v>74.500000000000014</v>
      </c>
    </row>
    <row r="8" spans="1:9" x14ac:dyDescent="0.2">
      <c r="A8" s="10" t="s">
        <v>30</v>
      </c>
      <c r="B8" s="5">
        <v>19.200000000000003</v>
      </c>
      <c r="C8" s="5">
        <v>12</v>
      </c>
      <c r="D8" s="5">
        <v>9.6000000000000014</v>
      </c>
      <c r="E8" s="5">
        <v>7</v>
      </c>
      <c r="F8" s="5">
        <v>3.5</v>
      </c>
      <c r="G8" s="5">
        <v>6</v>
      </c>
      <c r="H8" s="5"/>
      <c r="I8" s="8">
        <f t="shared" si="0"/>
        <v>57.300000000000004</v>
      </c>
    </row>
    <row r="11" spans="1:9" x14ac:dyDescent="0.2">
      <c r="B11" s="5"/>
      <c r="C11" s="5"/>
      <c r="D11" s="5"/>
      <c r="E11" s="5"/>
      <c r="F11" s="5"/>
      <c r="G11" s="5"/>
    </row>
    <row r="12" spans="1:9" x14ac:dyDescent="0.2">
      <c r="B12" s="5"/>
      <c r="C12" s="5"/>
      <c r="D12" s="5"/>
      <c r="E12" s="5"/>
      <c r="F12" s="5"/>
      <c r="G12" s="5"/>
    </row>
    <row r="13" spans="1:9" x14ac:dyDescent="0.2">
      <c r="B13" s="5"/>
      <c r="C13" s="5"/>
      <c r="D13" s="5"/>
      <c r="E13" s="5"/>
      <c r="F13" s="5"/>
      <c r="G13" s="5"/>
    </row>
    <row r="14" spans="1:9" x14ac:dyDescent="0.2">
      <c r="B14" s="5"/>
      <c r="C14" s="5"/>
      <c r="D14" s="5"/>
      <c r="E14" s="5"/>
      <c r="F14" s="5"/>
      <c r="G14" s="5"/>
    </row>
    <row r="15" spans="1:9" x14ac:dyDescent="0.2">
      <c r="B15" s="5"/>
      <c r="C15" s="5"/>
      <c r="D15" s="5"/>
      <c r="E15" s="5"/>
      <c r="F15" s="5"/>
      <c r="G15" s="5"/>
    </row>
    <row r="16" spans="1:9"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sheetData>
  <phoneticPr fontId="42"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E19" sqref="E19"/>
    </sheetView>
  </sheetViews>
  <sheetFormatPr defaultRowHeight="12.75" x14ac:dyDescent="0.2"/>
  <cols>
    <col min="1" max="1" width="28.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10" t="s">
        <v>26</v>
      </c>
      <c r="B4" s="5">
        <v>24</v>
      </c>
      <c r="C4" s="5">
        <v>20</v>
      </c>
      <c r="D4" s="5">
        <v>12</v>
      </c>
      <c r="E4" s="5">
        <v>8</v>
      </c>
      <c r="F4" s="5">
        <v>4</v>
      </c>
      <c r="G4" s="5">
        <v>8</v>
      </c>
      <c r="H4" s="5"/>
      <c r="I4" s="8">
        <f t="shared" ref="I4:I8" si="0">SUM(B4:G4)</f>
        <v>76</v>
      </c>
    </row>
    <row r="5" spans="1:17" x14ac:dyDescent="0.2">
      <c r="A5" s="10" t="s">
        <v>27</v>
      </c>
      <c r="B5" s="5">
        <v>6</v>
      </c>
      <c r="C5" s="5">
        <v>8</v>
      </c>
      <c r="D5" s="5">
        <v>6</v>
      </c>
      <c r="E5" s="5">
        <v>2</v>
      </c>
      <c r="F5" s="5">
        <v>2</v>
      </c>
      <c r="G5" s="5">
        <v>4</v>
      </c>
      <c r="H5" s="5"/>
      <c r="I5" s="8">
        <f t="shared" si="0"/>
        <v>28</v>
      </c>
    </row>
    <row r="6" spans="1:17" x14ac:dyDescent="0.2">
      <c r="A6" s="10" t="s">
        <v>28</v>
      </c>
      <c r="B6" s="5">
        <v>30</v>
      </c>
      <c r="C6" s="5">
        <v>16</v>
      </c>
      <c r="D6" s="5">
        <v>12</v>
      </c>
      <c r="E6" s="5">
        <v>8</v>
      </c>
      <c r="F6" s="5">
        <v>4</v>
      </c>
      <c r="G6" s="5">
        <v>8</v>
      </c>
      <c r="H6" s="5"/>
      <c r="I6" s="8">
        <f t="shared" si="0"/>
        <v>78</v>
      </c>
    </row>
    <row r="7" spans="1:17" x14ac:dyDescent="0.2">
      <c r="A7" s="10" t="s">
        <v>29</v>
      </c>
      <c r="B7" s="5">
        <v>12</v>
      </c>
      <c r="C7" s="5">
        <v>4</v>
      </c>
      <c r="D7" s="5">
        <v>6</v>
      </c>
      <c r="E7" s="5">
        <v>4</v>
      </c>
      <c r="F7" s="5">
        <v>2</v>
      </c>
      <c r="G7" s="5">
        <v>2</v>
      </c>
      <c r="H7" s="5"/>
      <c r="I7" s="8">
        <f t="shared" si="0"/>
        <v>30</v>
      </c>
    </row>
    <row r="8" spans="1:17" x14ac:dyDescent="0.2">
      <c r="A8" s="10" t="s">
        <v>30</v>
      </c>
      <c r="B8" s="5">
        <v>30</v>
      </c>
      <c r="C8" s="5">
        <v>16</v>
      </c>
      <c r="D8" s="5">
        <v>15</v>
      </c>
      <c r="E8" s="5">
        <v>8</v>
      </c>
      <c r="F8" s="5">
        <v>4</v>
      </c>
      <c r="G8" s="5">
        <v>8</v>
      </c>
      <c r="H8" s="5"/>
      <c r="I8" s="8">
        <f t="shared" si="0"/>
        <v>81</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D17" sqref="D17"/>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10" t="s">
        <v>26</v>
      </c>
      <c r="B4" s="5">
        <v>24</v>
      </c>
      <c r="C4" s="5">
        <v>16</v>
      </c>
      <c r="D4" s="5">
        <v>12</v>
      </c>
      <c r="E4" s="5">
        <v>8</v>
      </c>
      <c r="F4" s="5">
        <v>4</v>
      </c>
      <c r="G4" s="5">
        <v>8</v>
      </c>
      <c r="H4" s="5"/>
      <c r="I4" s="8">
        <f t="shared" ref="I4:I8" si="0">SUM(B4:G4)</f>
        <v>72</v>
      </c>
    </row>
    <row r="5" spans="1:17" x14ac:dyDescent="0.2">
      <c r="A5" s="10" t="s">
        <v>27</v>
      </c>
      <c r="B5" s="5">
        <v>18</v>
      </c>
      <c r="C5" s="5">
        <v>16</v>
      </c>
      <c r="D5" s="5">
        <v>10.5</v>
      </c>
      <c r="E5" s="5">
        <v>8</v>
      </c>
      <c r="F5" s="5">
        <v>4</v>
      </c>
      <c r="G5" s="5">
        <v>8</v>
      </c>
      <c r="H5" s="5"/>
      <c r="I5" s="8">
        <f t="shared" si="0"/>
        <v>64.5</v>
      </c>
    </row>
    <row r="6" spans="1:17" x14ac:dyDescent="0.2">
      <c r="A6" s="10" t="s">
        <v>28</v>
      </c>
      <c r="B6" s="5">
        <v>24</v>
      </c>
      <c r="C6" s="5">
        <v>12</v>
      </c>
      <c r="D6" s="5">
        <v>12</v>
      </c>
      <c r="E6" s="5">
        <v>8</v>
      </c>
      <c r="F6" s="5">
        <v>4</v>
      </c>
      <c r="G6" s="5">
        <v>8</v>
      </c>
      <c r="H6" s="5"/>
      <c r="I6" s="8">
        <f t="shared" si="0"/>
        <v>68</v>
      </c>
    </row>
    <row r="7" spans="1:17" x14ac:dyDescent="0.2">
      <c r="A7" s="10" t="s">
        <v>29</v>
      </c>
      <c r="B7" s="5">
        <v>21</v>
      </c>
      <c r="C7" s="5">
        <v>14</v>
      </c>
      <c r="D7" s="5">
        <v>10.5</v>
      </c>
      <c r="E7" s="5">
        <v>7</v>
      </c>
      <c r="F7" s="5">
        <v>4</v>
      </c>
      <c r="G7" s="5">
        <v>8</v>
      </c>
      <c r="H7" s="5"/>
      <c r="I7" s="8">
        <f t="shared" si="0"/>
        <v>64.5</v>
      </c>
    </row>
    <row r="8" spans="1:17" x14ac:dyDescent="0.2">
      <c r="A8" s="10" t="s">
        <v>30</v>
      </c>
      <c r="B8" s="5">
        <v>24</v>
      </c>
      <c r="C8" s="5">
        <v>12</v>
      </c>
      <c r="D8" s="5">
        <v>12</v>
      </c>
      <c r="E8" s="5">
        <v>8</v>
      </c>
      <c r="F8" s="5">
        <v>4</v>
      </c>
      <c r="G8" s="5">
        <v>8</v>
      </c>
      <c r="H8" s="5"/>
      <c r="I8" s="8">
        <f t="shared" si="0"/>
        <v>68</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E17" sqref="E17"/>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10" t="s">
        <v>26</v>
      </c>
      <c r="B4" s="5">
        <v>24</v>
      </c>
      <c r="C4" s="5">
        <v>16</v>
      </c>
      <c r="D4" s="5">
        <v>12</v>
      </c>
      <c r="E4" s="5">
        <v>7.5</v>
      </c>
      <c r="F4" s="5">
        <v>4</v>
      </c>
      <c r="G4" s="5">
        <v>6</v>
      </c>
      <c r="H4" s="5"/>
      <c r="I4" s="8">
        <f t="shared" ref="I4:I8" si="0">SUM(B4:G4)</f>
        <v>69.5</v>
      </c>
    </row>
    <row r="5" spans="1:17" x14ac:dyDescent="0.2">
      <c r="A5" s="10" t="s">
        <v>27</v>
      </c>
      <c r="B5" s="5">
        <v>12</v>
      </c>
      <c r="C5" s="5">
        <v>14</v>
      </c>
      <c r="D5" s="5">
        <v>12</v>
      </c>
      <c r="E5" s="5">
        <v>6</v>
      </c>
      <c r="F5" s="5">
        <v>3.5</v>
      </c>
      <c r="G5" s="5">
        <v>6</v>
      </c>
      <c r="H5" s="5"/>
      <c r="I5" s="8">
        <f t="shared" si="0"/>
        <v>53.5</v>
      </c>
    </row>
    <row r="6" spans="1:17" x14ac:dyDescent="0.2">
      <c r="A6" s="10" t="s">
        <v>28</v>
      </c>
      <c r="B6" s="5">
        <v>21</v>
      </c>
      <c r="C6" s="5">
        <v>15</v>
      </c>
      <c r="D6" s="5">
        <v>12</v>
      </c>
      <c r="E6" s="5">
        <v>8</v>
      </c>
      <c r="F6" s="5">
        <v>3.75</v>
      </c>
      <c r="G6" s="5">
        <v>7.5</v>
      </c>
      <c r="H6" s="5"/>
      <c r="I6" s="8">
        <f t="shared" si="0"/>
        <v>67.25</v>
      </c>
    </row>
    <row r="7" spans="1:17" x14ac:dyDescent="0.2">
      <c r="A7" s="10" t="s">
        <v>29</v>
      </c>
      <c r="B7" s="5">
        <v>21</v>
      </c>
      <c r="C7" s="5">
        <v>12</v>
      </c>
      <c r="D7" s="5">
        <v>10.5</v>
      </c>
      <c r="E7" s="5">
        <v>7</v>
      </c>
      <c r="F7" s="5">
        <v>4</v>
      </c>
      <c r="G7" s="5">
        <v>6</v>
      </c>
      <c r="H7" s="5"/>
      <c r="I7" s="8">
        <f t="shared" si="0"/>
        <v>60.5</v>
      </c>
    </row>
    <row r="8" spans="1:17" x14ac:dyDescent="0.2">
      <c r="A8" s="10" t="s">
        <v>30</v>
      </c>
      <c r="B8" s="5">
        <v>21</v>
      </c>
      <c r="C8" s="5">
        <v>15</v>
      </c>
      <c r="D8" s="5">
        <v>12</v>
      </c>
      <c r="E8" s="5">
        <v>8</v>
      </c>
      <c r="F8" s="5">
        <v>4</v>
      </c>
      <c r="G8" s="5">
        <v>7</v>
      </c>
      <c r="H8" s="5"/>
      <c r="I8" s="8">
        <f t="shared" si="0"/>
        <v>67</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6B36-54E3-41F7-9B2C-219FB4F344D0}">
  <dimension ref="A1:Q24"/>
  <sheetViews>
    <sheetView workbookViewId="0">
      <selection activeCell="C39" sqref="C39"/>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10" t="s">
        <v>26</v>
      </c>
      <c r="B4" s="5">
        <v>13.200000000000001</v>
      </c>
      <c r="C4" s="5">
        <v>11.6</v>
      </c>
      <c r="D4" s="5">
        <v>8.1000000000000014</v>
      </c>
      <c r="E4" s="5">
        <v>6.2</v>
      </c>
      <c r="F4" s="5">
        <v>3.3</v>
      </c>
      <c r="G4" s="5">
        <v>5.6</v>
      </c>
      <c r="H4" s="5"/>
      <c r="I4" s="8">
        <f t="shared" ref="I4:I8" si="0">SUM(B4:G4)</f>
        <v>48.000000000000007</v>
      </c>
    </row>
    <row r="5" spans="1:17" x14ac:dyDescent="0.2">
      <c r="A5" s="10" t="s">
        <v>27</v>
      </c>
      <c r="B5" s="5">
        <v>16.200000000000003</v>
      </c>
      <c r="C5" s="5">
        <v>13.2</v>
      </c>
      <c r="D5" s="5">
        <v>8.6999999999999993</v>
      </c>
      <c r="E5" s="5">
        <v>5</v>
      </c>
      <c r="F5" s="5">
        <v>3.7</v>
      </c>
      <c r="G5" s="5">
        <v>7.2</v>
      </c>
      <c r="H5" s="5"/>
      <c r="I5" s="8">
        <f t="shared" si="0"/>
        <v>54.000000000000007</v>
      </c>
    </row>
    <row r="6" spans="1:17" x14ac:dyDescent="0.2">
      <c r="A6" s="10" t="s">
        <v>28</v>
      </c>
      <c r="B6" s="5">
        <v>18</v>
      </c>
      <c r="C6" s="5">
        <v>13.2</v>
      </c>
      <c r="D6" s="5">
        <v>9.3000000000000007</v>
      </c>
      <c r="E6" s="5">
        <v>5</v>
      </c>
      <c r="F6" s="5">
        <v>2.6</v>
      </c>
      <c r="G6" s="5">
        <v>6.4</v>
      </c>
      <c r="H6" s="5"/>
      <c r="I6" s="8">
        <f t="shared" si="0"/>
        <v>54.5</v>
      </c>
    </row>
    <row r="7" spans="1:17" x14ac:dyDescent="0.2">
      <c r="A7" s="10" t="s">
        <v>29</v>
      </c>
      <c r="B7" s="5">
        <v>18.600000000000001</v>
      </c>
      <c r="C7" s="5">
        <v>13.6</v>
      </c>
      <c r="D7" s="5">
        <v>9.6000000000000014</v>
      </c>
      <c r="E7" s="5">
        <v>5.8</v>
      </c>
      <c r="F7" s="5">
        <v>3.5</v>
      </c>
      <c r="G7" s="5">
        <v>5.2</v>
      </c>
      <c r="H7" s="5"/>
      <c r="I7" s="8">
        <f t="shared" si="0"/>
        <v>56.300000000000004</v>
      </c>
    </row>
    <row r="8" spans="1:17" x14ac:dyDescent="0.2">
      <c r="A8" s="10" t="s">
        <v>30</v>
      </c>
      <c r="B8" s="5">
        <v>16.799999999999997</v>
      </c>
      <c r="C8" s="5">
        <v>12.8</v>
      </c>
      <c r="D8" s="5">
        <v>9</v>
      </c>
      <c r="E8" s="5">
        <v>5.4</v>
      </c>
      <c r="F8" s="5">
        <v>3.3</v>
      </c>
      <c r="G8" s="5">
        <v>7.6</v>
      </c>
      <c r="H8" s="5"/>
      <c r="I8" s="8">
        <f t="shared" si="0"/>
        <v>54.899999999999991</v>
      </c>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00B0F0"/>
  </sheetPr>
  <dimension ref="A1:P24"/>
  <sheetViews>
    <sheetView zoomScale="145" zoomScaleNormal="145" workbookViewId="0">
      <selection activeCell="H9" sqref="H9"/>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9"/>
      <c r="B3" s="6" t="s">
        <v>6</v>
      </c>
      <c r="C3" s="6" t="s">
        <v>7</v>
      </c>
      <c r="D3" s="6" t="s">
        <v>8</v>
      </c>
      <c r="E3" s="6" t="s">
        <v>9</v>
      </c>
      <c r="F3" s="6" t="s">
        <v>10</v>
      </c>
      <c r="G3" s="6" t="s">
        <v>11</v>
      </c>
      <c r="H3" s="6" t="s">
        <v>17</v>
      </c>
      <c r="I3" s="7" t="s">
        <v>18</v>
      </c>
      <c r="J3" s="2"/>
      <c r="K3" s="2"/>
      <c r="L3" s="2"/>
      <c r="M3" s="2"/>
      <c r="N3" s="2"/>
      <c r="O3" s="2"/>
      <c r="P3" s="2"/>
    </row>
    <row r="4" spans="1:16" x14ac:dyDescent="0.2">
      <c r="A4" s="10" t="s">
        <v>26</v>
      </c>
      <c r="B4" s="5"/>
      <c r="C4" s="5"/>
      <c r="D4" s="5"/>
      <c r="E4" s="5"/>
      <c r="F4" s="5"/>
      <c r="G4" s="5"/>
      <c r="H4" s="5">
        <v>10</v>
      </c>
      <c r="I4" s="8">
        <f t="shared" ref="I4:I8" si="0">SUM(B4:G4)</f>
        <v>0</v>
      </c>
    </row>
    <row r="5" spans="1:16" x14ac:dyDescent="0.2">
      <c r="A5" s="10" t="s">
        <v>27</v>
      </c>
      <c r="B5" s="5"/>
      <c r="C5" s="5"/>
      <c r="D5" s="5"/>
      <c r="E5" s="5"/>
      <c r="F5" s="5"/>
      <c r="G5" s="5"/>
      <c r="H5" s="5">
        <v>10</v>
      </c>
      <c r="I5" s="8">
        <f t="shared" si="0"/>
        <v>0</v>
      </c>
    </row>
    <row r="6" spans="1:16" x14ac:dyDescent="0.2">
      <c r="A6" s="10" t="s">
        <v>28</v>
      </c>
      <c r="B6" s="5"/>
      <c r="C6" s="5"/>
      <c r="D6" s="5"/>
      <c r="E6" s="5"/>
      <c r="F6" s="5"/>
      <c r="G6" s="5"/>
      <c r="H6" s="5">
        <v>10</v>
      </c>
      <c r="I6" s="8">
        <f t="shared" si="0"/>
        <v>0</v>
      </c>
    </row>
    <row r="7" spans="1:16" x14ac:dyDescent="0.2">
      <c r="A7" s="10" t="s">
        <v>29</v>
      </c>
      <c r="B7" s="5"/>
      <c r="C7" s="5"/>
      <c r="D7" s="5"/>
      <c r="E7" s="5"/>
      <c r="F7" s="5"/>
      <c r="G7" s="5"/>
      <c r="H7" s="5">
        <v>10</v>
      </c>
      <c r="I7" s="8">
        <f t="shared" si="0"/>
        <v>0</v>
      </c>
    </row>
    <row r="8" spans="1:16" x14ac:dyDescent="0.2">
      <c r="A8" s="10" t="s">
        <v>30</v>
      </c>
      <c r="B8" s="5"/>
      <c r="C8" s="5"/>
      <c r="D8" s="5"/>
      <c r="E8" s="5"/>
      <c r="F8" s="5"/>
      <c r="G8" s="5"/>
      <c r="H8" s="5">
        <v>10</v>
      </c>
      <c r="I8" s="8">
        <f t="shared" si="0"/>
        <v>0</v>
      </c>
    </row>
    <row r="11" spans="1:16" x14ac:dyDescent="0.2">
      <c r="B11" s="5"/>
      <c r="C11" s="5"/>
      <c r="D11" s="5"/>
      <c r="E11" s="5"/>
      <c r="F11" s="5"/>
      <c r="G11" s="5"/>
    </row>
    <row r="12" spans="1:16" x14ac:dyDescent="0.2">
      <c r="B12" s="5"/>
      <c r="C12" s="5"/>
      <c r="D12" s="5"/>
      <c r="E12" s="5"/>
      <c r="F12" s="5"/>
      <c r="G12" s="5"/>
    </row>
    <row r="13" spans="1:16" x14ac:dyDescent="0.2">
      <c r="B13" s="5"/>
      <c r="C13" s="5"/>
      <c r="D13" s="5"/>
      <c r="E13" s="5"/>
      <c r="F13" s="5"/>
      <c r="G13" s="5"/>
    </row>
    <row r="14" spans="1:16" x14ac:dyDescent="0.2">
      <c r="B14" s="5"/>
      <c r="C14" s="5"/>
      <c r="D14" s="5"/>
      <c r="E14" s="5"/>
      <c r="F14" s="5"/>
      <c r="G14" s="5"/>
    </row>
    <row r="15" spans="1:16" x14ac:dyDescent="0.2">
      <c r="B15" s="5"/>
      <c r="C15" s="5"/>
      <c r="D15" s="5"/>
      <c r="E15" s="5"/>
      <c r="F15" s="5"/>
      <c r="G15"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4"/>
  <sheetViews>
    <sheetView tabSelected="1" zoomScaleNormal="100" workbookViewId="0">
      <selection activeCell="G24" sqref="G24"/>
    </sheetView>
  </sheetViews>
  <sheetFormatPr defaultColWidth="9.140625" defaultRowHeight="15" x14ac:dyDescent="0.2"/>
  <cols>
    <col min="1" max="1" width="20.5703125" style="13" customWidth="1"/>
    <col min="2" max="5" width="7" style="13" bestFit="1" customWidth="1"/>
    <col min="6" max="6" width="7" style="13" customWidth="1"/>
    <col min="7" max="8" width="8.7109375" style="13" customWidth="1"/>
    <col min="9" max="9" width="7.140625" style="13" customWidth="1"/>
    <col min="10" max="10" width="5.140625" style="13" customWidth="1"/>
    <col min="11" max="11" width="7.85546875" style="13" customWidth="1"/>
    <col min="12" max="12" width="5.140625" style="13" customWidth="1"/>
    <col min="13" max="17" width="8" style="13" bestFit="1" customWidth="1"/>
    <col min="18" max="18" width="8.28515625" style="13" bestFit="1" customWidth="1"/>
    <col min="19" max="19" width="4.140625" style="13" bestFit="1" customWidth="1"/>
    <col min="20" max="20" width="16.42578125" style="13" customWidth="1"/>
    <col min="21" max="16384" width="9.140625" style="13"/>
  </cols>
  <sheetData>
    <row r="1" spans="1:20" ht="15.75" x14ac:dyDescent="0.25">
      <c r="A1" s="11" t="s">
        <v>12</v>
      </c>
      <c r="B1" s="12"/>
      <c r="C1" s="11"/>
      <c r="D1" s="11"/>
      <c r="E1" s="11"/>
      <c r="F1" s="11"/>
      <c r="G1" s="11"/>
      <c r="H1" s="11"/>
      <c r="I1" s="11"/>
      <c r="J1" s="11"/>
      <c r="K1" s="11"/>
      <c r="L1" s="11"/>
      <c r="M1" s="11"/>
      <c r="N1" s="11"/>
      <c r="O1" s="11"/>
      <c r="P1" s="11"/>
      <c r="Q1" s="11"/>
      <c r="R1" s="11"/>
      <c r="S1" s="11"/>
      <c r="T1" s="11"/>
    </row>
    <row r="2" spans="1:20" ht="6" customHeight="1" x14ac:dyDescent="0.25">
      <c r="A2" s="11"/>
      <c r="B2" s="12"/>
      <c r="C2" s="11"/>
      <c r="D2" s="11"/>
      <c r="E2" s="11"/>
      <c r="F2" s="11"/>
      <c r="G2" s="11"/>
      <c r="H2" s="11"/>
      <c r="I2" s="11"/>
      <c r="J2" s="11"/>
      <c r="K2" s="11"/>
      <c r="L2" s="11"/>
      <c r="M2" s="11"/>
      <c r="N2" s="11"/>
      <c r="O2" s="11"/>
      <c r="P2" s="11"/>
      <c r="Q2" s="11"/>
      <c r="R2" s="11"/>
      <c r="S2" s="11"/>
      <c r="T2" s="11"/>
    </row>
    <row r="3" spans="1:20" ht="15.75" x14ac:dyDescent="0.25">
      <c r="A3" s="54" t="s">
        <v>25</v>
      </c>
      <c r="B3" s="54"/>
      <c r="C3" s="54"/>
      <c r="D3" s="54"/>
      <c r="E3" s="54"/>
      <c r="F3" s="54"/>
      <c r="G3" s="54"/>
      <c r="H3" s="54"/>
      <c r="I3" s="54"/>
      <c r="J3" s="14"/>
      <c r="K3" s="14"/>
      <c r="L3" s="14"/>
      <c r="M3" s="14"/>
      <c r="N3" s="14"/>
      <c r="O3" s="14"/>
      <c r="P3" s="14"/>
      <c r="Q3" s="14"/>
      <c r="R3" s="14"/>
      <c r="S3" s="14"/>
      <c r="T3" s="14"/>
    </row>
    <row r="4" spans="1:20" x14ac:dyDescent="0.2">
      <c r="A4" s="12"/>
      <c r="B4" s="12"/>
      <c r="C4" s="12"/>
      <c r="D4" s="12"/>
      <c r="E4" s="12"/>
      <c r="F4" s="12"/>
      <c r="G4" s="12"/>
      <c r="H4" s="12"/>
      <c r="I4" s="12"/>
      <c r="J4" s="12"/>
      <c r="K4" s="12"/>
      <c r="L4" s="12"/>
      <c r="M4" s="12"/>
      <c r="N4" s="12"/>
      <c r="O4" s="12"/>
      <c r="P4" s="12"/>
      <c r="Q4" s="12"/>
      <c r="R4" s="12"/>
      <c r="S4" s="12"/>
      <c r="T4" s="12"/>
    </row>
    <row r="5" spans="1:20" ht="16.5" thickBot="1" x14ac:dyDescent="0.3">
      <c r="B5" s="15" t="s">
        <v>14</v>
      </c>
      <c r="C5" s="15"/>
      <c r="D5" s="15"/>
      <c r="E5" s="15"/>
      <c r="F5" s="15"/>
      <c r="G5" s="15"/>
      <c r="H5" s="15"/>
      <c r="I5" s="15"/>
      <c r="J5" s="15"/>
      <c r="K5" s="37" t="s">
        <v>13</v>
      </c>
      <c r="L5" s="15"/>
      <c r="M5" s="55" t="s">
        <v>19</v>
      </c>
      <c r="N5" s="55"/>
      <c r="O5" s="55"/>
      <c r="P5" s="55"/>
      <c r="Q5" s="55"/>
      <c r="R5" s="55"/>
      <c r="S5" s="55"/>
      <c r="T5" s="15"/>
    </row>
    <row r="6" spans="1:20" s="18" customFormat="1" ht="135" customHeight="1" x14ac:dyDescent="0.2">
      <c r="A6" s="16"/>
      <c r="B6" s="25" t="s">
        <v>1</v>
      </c>
      <c r="C6" s="26" t="s">
        <v>2</v>
      </c>
      <c r="D6" s="26" t="s">
        <v>3</v>
      </c>
      <c r="E6" s="26" t="s">
        <v>4</v>
      </c>
      <c r="F6" s="29" t="s">
        <v>5</v>
      </c>
      <c r="G6" s="39" t="s">
        <v>20</v>
      </c>
      <c r="H6" s="33" t="s">
        <v>21</v>
      </c>
      <c r="I6" s="27" t="s">
        <v>22</v>
      </c>
      <c r="J6" s="28"/>
      <c r="K6" s="27" t="s">
        <v>23</v>
      </c>
      <c r="L6" s="28"/>
      <c r="M6" s="25" t="str">
        <f>B6</f>
        <v>Evaluator 1</v>
      </c>
      <c r="N6" s="26" t="str">
        <f>C6</f>
        <v>Evaluator 2</v>
      </c>
      <c r="O6" s="26" t="str">
        <f>D6</f>
        <v>Evaluator 3</v>
      </c>
      <c r="P6" s="26" t="str">
        <f>E6</f>
        <v>Evaluator 4</v>
      </c>
      <c r="Q6" s="26" t="str">
        <f>F6</f>
        <v>Evaluator 5</v>
      </c>
      <c r="R6" s="32" t="s">
        <v>24</v>
      </c>
      <c r="S6" s="30" t="s">
        <v>15</v>
      </c>
      <c r="T6" s="28"/>
    </row>
    <row r="7" spans="1:20" s="46" customFormat="1" ht="16.5" customHeight="1" x14ac:dyDescent="0.2">
      <c r="A7" s="44" t="str">
        <f>'1'!A4</f>
        <v>Austin</v>
      </c>
      <c r="B7" s="43">
        <f>'1'!I4</f>
        <v>72.599999999999994</v>
      </c>
      <c r="C7" s="47">
        <f>'2'!I4</f>
        <v>76</v>
      </c>
      <c r="D7" s="47">
        <f>'3'!I4</f>
        <v>72</v>
      </c>
      <c r="E7" s="47">
        <f>'4'!I4</f>
        <v>69.5</v>
      </c>
      <c r="F7" s="51">
        <f>'5'!I4</f>
        <v>48.000000000000007</v>
      </c>
      <c r="G7" s="53">
        <f>AVERAGE(B7:F7)</f>
        <v>67.62</v>
      </c>
      <c r="H7" s="49">
        <f>SUM(B7:F7)</f>
        <v>338.1</v>
      </c>
      <c r="I7" s="45">
        <f>RANK(H7,$H$7:$H$11,0)</f>
        <v>2</v>
      </c>
      <c r="J7" s="52"/>
      <c r="K7" s="48">
        <f>HUB!H4</f>
        <v>10</v>
      </c>
      <c r="L7" s="52"/>
      <c r="M7" s="43">
        <f>B7+$K$7</f>
        <v>82.6</v>
      </c>
      <c r="N7" s="47">
        <f>C7+$K$7</f>
        <v>86</v>
      </c>
      <c r="O7" s="47">
        <f>D7+$K$7</f>
        <v>82</v>
      </c>
      <c r="P7" s="47">
        <f>E7+$K$7</f>
        <v>79.5</v>
      </c>
      <c r="Q7" s="47">
        <f>F7+$K$7</f>
        <v>58.000000000000007</v>
      </c>
      <c r="R7" s="50">
        <f>SUM(M7:Q7)</f>
        <v>388.1</v>
      </c>
      <c r="S7" s="45">
        <f>RANK(R7,$R$7:$R$11,0)</f>
        <v>2</v>
      </c>
      <c r="T7" s="42"/>
    </row>
    <row r="8" spans="1:20" ht="16.5" customHeight="1" x14ac:dyDescent="0.2">
      <c r="A8" s="19" t="str">
        <f>'1'!A5</f>
        <v>Bellows</v>
      </c>
      <c r="B8" s="20">
        <f>'1'!I5</f>
        <v>39.5</v>
      </c>
      <c r="C8" s="21">
        <f>'2'!I5</f>
        <v>28</v>
      </c>
      <c r="D8" s="21">
        <f>'3'!I5</f>
        <v>64.5</v>
      </c>
      <c r="E8" s="21">
        <f>'4'!I5</f>
        <v>53.5</v>
      </c>
      <c r="F8" s="41">
        <f>'5'!I5</f>
        <v>54.000000000000007</v>
      </c>
      <c r="G8" s="40">
        <f>AVERAGE(B8:F8)</f>
        <v>47.9</v>
      </c>
      <c r="H8" s="38">
        <f>SUM(B8:F8)</f>
        <v>239.5</v>
      </c>
      <c r="I8" s="34">
        <f>RANK(H8,$H$7:$H$11,0)</f>
        <v>5</v>
      </c>
      <c r="J8" s="35"/>
      <c r="K8" s="36">
        <f>HUB!H5</f>
        <v>10</v>
      </c>
      <c r="L8" s="28"/>
      <c r="M8" s="20">
        <f>B8+$K$8</f>
        <v>49.5</v>
      </c>
      <c r="N8" s="21">
        <f>C8+$K$8</f>
        <v>38</v>
      </c>
      <c r="O8" s="21">
        <f>D8+$K$8</f>
        <v>74.5</v>
      </c>
      <c r="P8" s="21">
        <f>E8+$K$8</f>
        <v>63.5</v>
      </c>
      <c r="Q8" s="21">
        <f>F8+$K$8</f>
        <v>64</v>
      </c>
      <c r="R8" s="22">
        <f t="shared" ref="R8:R11" si="0">SUM(M8:Q8)</f>
        <v>289.5</v>
      </c>
      <c r="S8" s="31">
        <f>RANK(R8,$R$7:$R$11,0)</f>
        <v>5</v>
      </c>
      <c r="T8" s="17"/>
    </row>
    <row r="9" spans="1:20" s="46" customFormat="1" ht="16.5" customHeight="1" x14ac:dyDescent="0.2">
      <c r="A9" s="44" t="str">
        <f>'1'!A6</f>
        <v>Harvey Cleary</v>
      </c>
      <c r="B9" s="43">
        <f>'1'!I6</f>
        <v>78.8</v>
      </c>
      <c r="C9" s="47">
        <f>'2'!I6</f>
        <v>78</v>
      </c>
      <c r="D9" s="47">
        <f>'3'!I6</f>
        <v>68</v>
      </c>
      <c r="E9" s="47">
        <f>'4'!I6</f>
        <v>67.25</v>
      </c>
      <c r="F9" s="51">
        <f>'5'!I6</f>
        <v>54.5</v>
      </c>
      <c r="G9" s="53">
        <f>AVERAGE(B9:F9)</f>
        <v>69.31</v>
      </c>
      <c r="H9" s="49">
        <f>SUM(B9:F9)</f>
        <v>346.55</v>
      </c>
      <c r="I9" s="45">
        <f>RANK(H9,$H$7:$H$11,0)</f>
        <v>1</v>
      </c>
      <c r="J9" s="52"/>
      <c r="K9" s="48">
        <f>HUB!H6</f>
        <v>10</v>
      </c>
      <c r="L9" s="52"/>
      <c r="M9" s="43">
        <f>B9+$K$9</f>
        <v>88.8</v>
      </c>
      <c r="N9" s="47">
        <f>C9+$K$9</f>
        <v>88</v>
      </c>
      <c r="O9" s="47">
        <f>D9+$K$9</f>
        <v>78</v>
      </c>
      <c r="P9" s="47">
        <f>E9+$K$9</f>
        <v>77.25</v>
      </c>
      <c r="Q9" s="47">
        <f>F9+$K$9</f>
        <v>64.5</v>
      </c>
      <c r="R9" s="50">
        <f t="shared" si="0"/>
        <v>396.55</v>
      </c>
      <c r="S9" s="45">
        <f>RANK(R9,$R$7:$R$11,0)</f>
        <v>1</v>
      </c>
      <c r="T9" s="42"/>
    </row>
    <row r="10" spans="1:20" x14ac:dyDescent="0.2">
      <c r="A10" s="19" t="str">
        <f>'1'!A7</f>
        <v>Tellepsen</v>
      </c>
      <c r="B10" s="20">
        <f>'1'!I7</f>
        <v>74.500000000000014</v>
      </c>
      <c r="C10" s="21">
        <f>'2'!I7</f>
        <v>30</v>
      </c>
      <c r="D10" s="21">
        <f>'3'!I7</f>
        <v>64.5</v>
      </c>
      <c r="E10" s="21">
        <f>'4'!I7</f>
        <v>60.5</v>
      </c>
      <c r="F10" s="41">
        <f>'5'!I7</f>
        <v>56.300000000000004</v>
      </c>
      <c r="G10" s="40">
        <f>AVERAGE(B10:F10)</f>
        <v>57.160000000000004</v>
      </c>
      <c r="H10" s="38">
        <f>SUM(B10:F10)</f>
        <v>285.8</v>
      </c>
      <c r="I10" s="34">
        <f>RANK(H10,$H$7:$H$11,0)</f>
        <v>4</v>
      </c>
      <c r="J10" s="35"/>
      <c r="K10" s="36">
        <f>HUB!H7</f>
        <v>10</v>
      </c>
      <c r="L10" s="28"/>
      <c r="M10" s="20">
        <f>B10+$K$10</f>
        <v>84.500000000000014</v>
      </c>
      <c r="N10" s="21">
        <f>C10+$K$10</f>
        <v>40</v>
      </c>
      <c r="O10" s="21">
        <f>D10+$K$10</f>
        <v>74.5</v>
      </c>
      <c r="P10" s="21">
        <f>E10+$K$10</f>
        <v>70.5</v>
      </c>
      <c r="Q10" s="21">
        <f>F10+$K$10</f>
        <v>66.300000000000011</v>
      </c>
      <c r="R10" s="22">
        <f t="shared" si="0"/>
        <v>335.8</v>
      </c>
      <c r="S10" s="31">
        <f>RANK(R10,$R$7:$R$11,0)</f>
        <v>4</v>
      </c>
      <c r="T10" s="17"/>
    </row>
    <row r="11" spans="1:20" s="46" customFormat="1" x14ac:dyDescent="0.2">
      <c r="A11" s="44" t="str">
        <f>'1'!A8</f>
        <v>Whiting Turner</v>
      </c>
      <c r="B11" s="43">
        <f>'1'!I8</f>
        <v>57.300000000000004</v>
      </c>
      <c r="C11" s="47">
        <f>'2'!I8</f>
        <v>81</v>
      </c>
      <c r="D11" s="47">
        <f>'3'!I8</f>
        <v>68</v>
      </c>
      <c r="E11" s="47">
        <f>'4'!I8</f>
        <v>67</v>
      </c>
      <c r="F11" s="51">
        <f>'5'!I8</f>
        <v>54.899999999999991</v>
      </c>
      <c r="G11" s="53">
        <f>AVERAGE(B11:F11)</f>
        <v>65.64</v>
      </c>
      <c r="H11" s="49">
        <f>SUM(B11:F11)</f>
        <v>328.2</v>
      </c>
      <c r="I11" s="45">
        <f>RANK(H11,$H$7:$H$11,0)</f>
        <v>3</v>
      </c>
      <c r="J11" s="52"/>
      <c r="K11" s="48">
        <f>HUB!H8</f>
        <v>10</v>
      </c>
      <c r="L11" s="52"/>
      <c r="M11" s="43">
        <f>B11+$K$11</f>
        <v>67.300000000000011</v>
      </c>
      <c r="N11" s="47">
        <f>C11+$K$11</f>
        <v>91</v>
      </c>
      <c r="O11" s="47">
        <f>D11+$K$11</f>
        <v>78</v>
      </c>
      <c r="P11" s="47">
        <f>E11+$K$11</f>
        <v>77</v>
      </c>
      <c r="Q11" s="47">
        <f>F11+$K$11</f>
        <v>64.899999999999991</v>
      </c>
      <c r="R11" s="50">
        <f t="shared" si="0"/>
        <v>378.2</v>
      </c>
      <c r="S11" s="45">
        <f>RANK(R11,$R$7:$R$11,0)</f>
        <v>3</v>
      </c>
      <c r="T11" s="42"/>
    </row>
    <row r="13" spans="1:20" x14ac:dyDescent="0.2">
      <c r="K13" s="23"/>
      <c r="L13" s="23"/>
      <c r="M13" s="24"/>
      <c r="N13" s="24"/>
      <c r="O13" s="24"/>
      <c r="P13" s="24"/>
      <c r="Q13" s="24"/>
      <c r="R13" s="24"/>
      <c r="S13" s="24"/>
      <c r="T13" s="24"/>
    </row>
    <row r="14" spans="1:20" x14ac:dyDescent="0.2">
      <c r="F14" s="46"/>
      <c r="K14" s="23"/>
      <c r="L14" s="23"/>
      <c r="M14" s="24"/>
      <c r="N14" s="24"/>
      <c r="O14" s="24"/>
      <c r="P14" s="24"/>
      <c r="Q14" s="24"/>
      <c r="R14" s="24"/>
      <c r="S14" s="24"/>
      <c r="T14" s="24"/>
    </row>
  </sheetData>
  <mergeCells count="2">
    <mergeCell ref="A3:I3"/>
    <mergeCell ref="M5:S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B1B7-89E9-4EE1-891A-96518A341B60}">
  <dimension ref="A1:V50"/>
  <sheetViews>
    <sheetView zoomScaleNormal="100" workbookViewId="0">
      <selection activeCell="A25" sqref="A25"/>
    </sheetView>
  </sheetViews>
  <sheetFormatPr defaultRowHeight="12.75" x14ac:dyDescent="0.2"/>
  <cols>
    <col min="1" max="1" width="20.7109375" style="58" customWidth="1"/>
    <col min="2" max="2" width="9.5703125" style="58" customWidth="1"/>
    <col min="3" max="3" width="11.7109375" style="58" customWidth="1"/>
    <col min="4" max="22" width="9.5703125" style="58" customWidth="1"/>
    <col min="23" max="16384" width="9.140625" style="58"/>
  </cols>
  <sheetData>
    <row r="1" spans="1:22" ht="15.75" customHeight="1" x14ac:dyDescent="0.25">
      <c r="A1" s="56" t="s">
        <v>31</v>
      </c>
      <c r="B1" s="56"/>
      <c r="C1" s="56"/>
      <c r="D1" s="56"/>
      <c r="E1" s="56"/>
      <c r="F1" s="56"/>
      <c r="G1" s="56"/>
      <c r="H1" s="56"/>
      <c r="I1" s="56"/>
      <c r="J1" s="57"/>
    </row>
    <row r="2" spans="1:22" ht="15.75" x14ac:dyDescent="0.25">
      <c r="A2" s="59" t="s">
        <v>25</v>
      </c>
      <c r="B2" s="59"/>
      <c r="C2" s="59"/>
      <c r="D2" s="59"/>
      <c r="E2" s="59"/>
      <c r="F2" s="59"/>
      <c r="G2" s="59"/>
      <c r="H2" s="59"/>
      <c r="I2" s="59"/>
      <c r="J2" s="60"/>
    </row>
    <row r="3" spans="1:22" x14ac:dyDescent="0.2">
      <c r="A3" s="61" t="s">
        <v>32</v>
      </c>
      <c r="B3" s="62"/>
      <c r="C3" s="63"/>
      <c r="D3" s="64"/>
    </row>
    <row r="4" spans="1:22" ht="15" customHeight="1" x14ac:dyDescent="0.2">
      <c r="A4" s="61" t="s">
        <v>33</v>
      </c>
      <c r="B4" s="65" t="s">
        <v>34</v>
      </c>
      <c r="C4" s="65"/>
      <c r="D4" s="65"/>
      <c r="E4" s="66"/>
    </row>
    <row r="5" spans="1:22" ht="20.25" customHeight="1" x14ac:dyDescent="0.25">
      <c r="A5" s="67" t="s">
        <v>35</v>
      </c>
      <c r="B5" s="67"/>
      <c r="C5" s="68"/>
      <c r="D5" s="68"/>
      <c r="E5" s="68"/>
      <c r="F5" s="68"/>
      <c r="G5" s="68"/>
    </row>
    <row r="6" spans="1:22" ht="27" customHeight="1" x14ac:dyDescent="0.2">
      <c r="A6" s="69"/>
      <c r="B6" s="70" t="s">
        <v>36</v>
      </c>
      <c r="C6" s="70"/>
      <c r="D6" s="70"/>
      <c r="E6" s="70"/>
      <c r="F6" s="70"/>
      <c r="G6" s="70"/>
      <c r="H6" s="70"/>
      <c r="I6" s="70"/>
    </row>
    <row r="7" spans="1:22" ht="20.25" customHeight="1" x14ac:dyDescent="0.25">
      <c r="A7" s="71" t="s">
        <v>37</v>
      </c>
      <c r="B7" s="71"/>
      <c r="C7" s="72"/>
      <c r="D7" s="73"/>
      <c r="E7" s="73"/>
      <c r="F7" s="73"/>
      <c r="G7" s="73"/>
    </row>
    <row r="8" spans="1:22" ht="27" customHeight="1" x14ac:dyDescent="0.2">
      <c r="A8" s="69"/>
      <c r="B8" s="70" t="s">
        <v>38</v>
      </c>
      <c r="C8" s="70"/>
      <c r="D8" s="70"/>
      <c r="E8" s="70"/>
      <c r="F8" s="70"/>
      <c r="G8" s="70"/>
      <c r="H8" s="70"/>
      <c r="I8" s="70"/>
    </row>
    <row r="9" spans="1:22" ht="15" customHeight="1" x14ac:dyDescent="0.2"/>
    <row r="10" spans="1:22" ht="15" customHeight="1" x14ac:dyDescent="0.2"/>
    <row r="11" spans="1:22" ht="11.25" customHeight="1" thickBot="1" x14ac:dyDescent="0.25"/>
    <row r="12" spans="1:22" s="74" customFormat="1" ht="13.5" thickBot="1" x14ac:dyDescent="0.25">
      <c r="B12" s="75" t="s">
        <v>39</v>
      </c>
      <c r="C12" s="76"/>
      <c r="D12" s="77"/>
      <c r="E12" s="75" t="s">
        <v>40</v>
      </c>
      <c r="F12" s="76"/>
      <c r="G12" s="77"/>
      <c r="H12" s="75" t="s">
        <v>41</v>
      </c>
      <c r="I12" s="76"/>
      <c r="J12" s="77"/>
      <c r="K12" s="75" t="s">
        <v>42</v>
      </c>
      <c r="L12" s="76"/>
      <c r="M12" s="77"/>
      <c r="N12" s="75" t="s">
        <v>43</v>
      </c>
      <c r="O12" s="76"/>
      <c r="P12" s="77"/>
      <c r="Q12" s="75" t="s">
        <v>44</v>
      </c>
      <c r="R12" s="76"/>
      <c r="S12" s="77"/>
      <c r="T12" s="75" t="s">
        <v>45</v>
      </c>
      <c r="U12" s="76"/>
      <c r="V12" s="77"/>
    </row>
    <row r="13" spans="1:22" s="74" customFormat="1" ht="112.5" customHeight="1" x14ac:dyDescent="0.2">
      <c r="B13" s="78" t="s">
        <v>46</v>
      </c>
      <c r="C13" s="79"/>
      <c r="D13" s="80"/>
      <c r="E13" s="78" t="s">
        <v>47</v>
      </c>
      <c r="F13" s="79"/>
      <c r="G13" s="80"/>
      <c r="H13" s="78" t="s">
        <v>48</v>
      </c>
      <c r="I13" s="79"/>
      <c r="J13" s="80"/>
      <c r="K13" s="78" t="s">
        <v>49</v>
      </c>
      <c r="L13" s="79"/>
      <c r="M13" s="80"/>
      <c r="N13" s="78" t="s">
        <v>50</v>
      </c>
      <c r="O13" s="79"/>
      <c r="P13" s="80"/>
      <c r="Q13" s="78" t="s">
        <v>51</v>
      </c>
      <c r="R13" s="79"/>
      <c r="S13" s="80"/>
      <c r="T13" s="81" t="s">
        <v>52</v>
      </c>
      <c r="U13" s="82"/>
      <c r="V13" s="83"/>
    </row>
    <row r="14" spans="1:22" s="88" customFormat="1" ht="11.25" customHeight="1" x14ac:dyDescent="0.2">
      <c r="A14" s="84"/>
      <c r="B14" s="85" t="s">
        <v>53</v>
      </c>
      <c r="C14" s="86"/>
      <c r="D14" s="87"/>
      <c r="E14" s="85" t="s">
        <v>53</v>
      </c>
      <c r="F14" s="86"/>
      <c r="G14" s="87"/>
      <c r="H14" s="85" t="s">
        <v>53</v>
      </c>
      <c r="I14" s="86"/>
      <c r="J14" s="87"/>
      <c r="K14" s="85" t="s">
        <v>53</v>
      </c>
      <c r="L14" s="86"/>
      <c r="M14" s="87"/>
      <c r="N14" s="85" t="s">
        <v>53</v>
      </c>
      <c r="O14" s="86"/>
      <c r="P14" s="87"/>
      <c r="Q14" s="85" t="s">
        <v>53</v>
      </c>
      <c r="R14" s="86"/>
      <c r="S14" s="87"/>
      <c r="T14" s="85" t="s">
        <v>53</v>
      </c>
      <c r="U14" s="86"/>
      <c r="V14" s="87"/>
    </row>
    <row r="15" spans="1:22" s="88" customFormat="1" x14ac:dyDescent="0.2">
      <c r="A15" s="89" t="s">
        <v>26</v>
      </c>
      <c r="B15" s="90"/>
      <c r="C15" s="91"/>
      <c r="D15" s="92"/>
      <c r="E15" s="93"/>
      <c r="F15" s="94"/>
      <c r="G15" s="95"/>
      <c r="H15" s="93"/>
      <c r="I15" s="94"/>
      <c r="J15" s="95"/>
      <c r="K15" s="93"/>
      <c r="L15" s="94"/>
      <c r="M15" s="95"/>
      <c r="N15" s="93"/>
      <c r="O15" s="94"/>
      <c r="P15" s="95"/>
      <c r="Q15" s="93"/>
      <c r="R15" s="94"/>
      <c r="S15" s="95"/>
      <c r="T15" s="96"/>
      <c r="U15" s="97"/>
      <c r="V15" s="98"/>
    </row>
    <row r="16" spans="1:22" s="88" customFormat="1" x14ac:dyDescent="0.2">
      <c r="A16" s="99" t="s">
        <v>27</v>
      </c>
      <c r="B16" s="100"/>
      <c r="C16" s="101"/>
      <c r="D16" s="102"/>
      <c r="E16" s="100"/>
      <c r="F16" s="101"/>
      <c r="G16" s="102"/>
      <c r="H16" s="100"/>
      <c r="I16" s="101"/>
      <c r="J16" s="102"/>
      <c r="K16" s="100"/>
      <c r="L16" s="101"/>
      <c r="M16" s="102"/>
      <c r="N16" s="100"/>
      <c r="O16" s="101"/>
      <c r="P16" s="102"/>
      <c r="Q16" s="100"/>
      <c r="R16" s="101"/>
      <c r="S16" s="102"/>
      <c r="T16" s="103"/>
      <c r="U16" s="104"/>
      <c r="V16" s="105"/>
    </row>
    <row r="17" spans="1:22" s="88" customFormat="1" x14ac:dyDescent="0.2">
      <c r="A17" s="99" t="s">
        <v>28</v>
      </c>
      <c r="B17" s="100"/>
      <c r="C17" s="101"/>
      <c r="D17" s="102"/>
      <c r="E17" s="100"/>
      <c r="F17" s="101"/>
      <c r="G17" s="102"/>
      <c r="H17" s="100"/>
      <c r="I17" s="101"/>
      <c r="J17" s="102"/>
      <c r="K17" s="100"/>
      <c r="L17" s="101"/>
      <c r="M17" s="102"/>
      <c r="N17" s="100"/>
      <c r="O17" s="101"/>
      <c r="P17" s="102"/>
      <c r="Q17" s="100"/>
      <c r="R17" s="101"/>
      <c r="S17" s="102"/>
      <c r="T17" s="103"/>
      <c r="U17" s="104"/>
      <c r="V17" s="105"/>
    </row>
    <row r="18" spans="1:22" s="88" customFormat="1" x14ac:dyDescent="0.2">
      <c r="A18" s="99" t="s">
        <v>29</v>
      </c>
      <c r="B18" s="100"/>
      <c r="C18" s="101"/>
      <c r="D18" s="102"/>
      <c r="E18" s="100"/>
      <c r="F18" s="101"/>
      <c r="G18" s="102"/>
      <c r="H18" s="100"/>
      <c r="I18" s="101"/>
      <c r="J18" s="102"/>
      <c r="K18" s="100"/>
      <c r="L18" s="101"/>
      <c r="M18" s="102"/>
      <c r="N18" s="100"/>
      <c r="O18" s="101"/>
      <c r="P18" s="102"/>
      <c r="Q18" s="100"/>
      <c r="R18" s="101"/>
      <c r="S18" s="102"/>
      <c r="T18" s="103"/>
      <c r="U18" s="104"/>
      <c r="V18" s="105"/>
    </row>
    <row r="19" spans="1:22" s="88" customFormat="1" x14ac:dyDescent="0.2">
      <c r="A19" s="99" t="s">
        <v>30</v>
      </c>
      <c r="B19" s="100"/>
      <c r="C19" s="101"/>
      <c r="D19" s="102"/>
      <c r="E19" s="100"/>
      <c r="F19" s="101"/>
      <c r="G19" s="102"/>
      <c r="H19" s="100"/>
      <c r="I19" s="101"/>
      <c r="J19" s="102"/>
      <c r="K19" s="100"/>
      <c r="L19" s="101"/>
      <c r="M19" s="102"/>
      <c r="N19" s="100"/>
      <c r="O19" s="101"/>
      <c r="P19" s="102"/>
      <c r="Q19" s="100"/>
      <c r="R19" s="101"/>
      <c r="S19" s="102"/>
      <c r="T19" s="103"/>
      <c r="U19" s="104"/>
      <c r="V19" s="105"/>
    </row>
    <row r="20" spans="1:22" s="107" customFormat="1" ht="7.5" customHeight="1" x14ac:dyDescent="0.2">
      <c r="A20" s="106"/>
      <c r="B20" s="106"/>
      <c r="C20" s="106"/>
      <c r="D20" s="106"/>
      <c r="E20" s="106"/>
      <c r="F20" s="106"/>
      <c r="G20" s="106"/>
      <c r="H20" s="106"/>
      <c r="I20" s="106"/>
      <c r="J20" s="106"/>
      <c r="K20" s="106"/>
      <c r="L20" s="106"/>
      <c r="M20" s="106"/>
      <c r="N20" s="106"/>
      <c r="O20" s="106"/>
      <c r="P20" s="106"/>
      <c r="Q20" s="106"/>
      <c r="R20" s="106"/>
      <c r="S20" s="106"/>
      <c r="T20" s="106"/>
      <c r="U20" s="106"/>
      <c r="V20" s="106"/>
    </row>
    <row r="21" spans="1:22" s="108" customFormat="1" ht="6.75" customHeight="1" x14ac:dyDescent="0.2"/>
    <row r="23" spans="1:22" x14ac:dyDescent="0.2">
      <c r="A23" s="109"/>
      <c r="G23" s="110"/>
      <c r="H23" s="110"/>
    </row>
    <row r="24" spans="1:22" x14ac:dyDescent="0.2">
      <c r="A24" s="111" t="s">
        <v>54</v>
      </c>
      <c r="G24" s="110"/>
      <c r="H24" s="110"/>
      <c r="I24" s="110"/>
      <c r="J24" s="110"/>
    </row>
    <row r="25" spans="1:22" ht="15" x14ac:dyDescent="0.25">
      <c r="A25" s="112"/>
      <c r="B25" s="112"/>
      <c r="C25" s="112"/>
      <c r="D25" s="113"/>
      <c r="G25" s="110"/>
      <c r="H25" s="110"/>
      <c r="I25" s="110"/>
      <c r="J25" s="110"/>
    </row>
    <row r="26" spans="1:22" ht="15" x14ac:dyDescent="0.25">
      <c r="A26" s="112"/>
      <c r="B26" s="112"/>
      <c r="C26" s="112"/>
      <c r="D26" s="113"/>
      <c r="G26" s="110"/>
      <c r="H26" s="110"/>
      <c r="I26" s="110"/>
      <c r="J26" s="110"/>
    </row>
    <row r="27" spans="1:22" ht="15" x14ac:dyDescent="0.25">
      <c r="A27" s="112"/>
      <c r="B27" s="112"/>
      <c r="C27" s="112"/>
      <c r="D27" s="113"/>
      <c r="G27" s="110"/>
      <c r="H27" s="110"/>
      <c r="I27" s="110"/>
      <c r="J27" s="110"/>
    </row>
    <row r="28" spans="1:22" ht="15" x14ac:dyDescent="0.25">
      <c r="A28" s="112"/>
      <c r="B28" s="112"/>
      <c r="C28" s="112"/>
      <c r="D28" s="113"/>
      <c r="G28" s="110"/>
      <c r="H28" s="110"/>
      <c r="I28" s="110"/>
      <c r="J28" s="110"/>
    </row>
    <row r="29" spans="1:22" ht="15" x14ac:dyDescent="0.25">
      <c r="A29" s="112"/>
      <c r="B29" s="112"/>
      <c r="C29" s="112"/>
      <c r="D29" s="113"/>
      <c r="G29" s="110"/>
      <c r="H29" s="110"/>
      <c r="I29" s="110"/>
      <c r="J29" s="110"/>
    </row>
    <row r="30" spans="1:22" ht="15" x14ac:dyDescent="0.25">
      <c r="A30" s="112"/>
      <c r="B30" s="112"/>
      <c r="C30" s="112"/>
      <c r="D30" s="113"/>
      <c r="G30" s="110"/>
      <c r="H30" s="110"/>
      <c r="I30" s="110"/>
      <c r="J30" s="110"/>
    </row>
    <row r="31" spans="1:22" ht="15" x14ac:dyDescent="0.25">
      <c r="A31" s="112"/>
      <c r="C31" s="112"/>
      <c r="D31" s="113"/>
      <c r="G31" s="110"/>
      <c r="H31" s="110"/>
      <c r="I31" s="110"/>
      <c r="J31" s="110"/>
    </row>
    <row r="32" spans="1:22" x14ac:dyDescent="0.2">
      <c r="I32" s="110"/>
      <c r="J32" s="110"/>
      <c r="K32" s="110"/>
      <c r="L32" s="110"/>
    </row>
    <row r="33" spans="9:13" x14ac:dyDescent="0.2">
      <c r="I33" s="110"/>
      <c r="J33" s="110"/>
      <c r="K33" s="110"/>
      <c r="L33" s="110"/>
      <c r="M33" s="110"/>
    </row>
    <row r="34" spans="9:13" x14ac:dyDescent="0.2">
      <c r="L34" s="110"/>
      <c r="M34" s="110"/>
    </row>
    <row r="35" spans="9:13" x14ac:dyDescent="0.2">
      <c r="L35" s="110"/>
      <c r="M35" s="110"/>
    </row>
    <row r="36" spans="9:13" x14ac:dyDescent="0.2">
      <c r="L36" s="110"/>
      <c r="M36" s="110"/>
    </row>
    <row r="37" spans="9:13" x14ac:dyDescent="0.2">
      <c r="L37" s="110"/>
      <c r="M37" s="110"/>
    </row>
    <row r="50" spans="1:1" x14ac:dyDescent="0.2">
      <c r="A50" s="114" t="s">
        <v>55</v>
      </c>
    </row>
  </sheetData>
  <mergeCells count="64">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2024-10-01T14:51:15Z</dcterms:modified>
</cp:coreProperties>
</file>