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6\RFP-730-UofH-3057 Fleet Service and Repair Support FY26 - RD\Evaluations\"/>
    </mc:Choice>
  </mc:AlternateContent>
  <xr:revisionPtr revIDLastSave="0" documentId="13_ncr:1_{9E832ECA-9F63-40CF-934B-35BF803C11C5}" xr6:coauthVersionLast="36" xr6:coauthVersionMax="36" xr10:uidLastSave="{00000000-0000-0000-0000-000000000000}"/>
  <bookViews>
    <workbookView xWindow="0" yWindow="0" windowWidth="15345" windowHeight="4755" xr2:uid="{00000000-000D-0000-FFFF-FFFF00000000}"/>
  </bookViews>
  <sheets>
    <sheet name="Evaluation" sheetId="10" r:id="rId1"/>
    <sheet name="1" sheetId="2" r:id="rId2"/>
    <sheet name="2" sheetId="3" r:id="rId3"/>
    <sheet name="3" sheetId="5" r:id="rId4"/>
    <sheet name="4" sheetId="9" r:id="rId5"/>
    <sheet name="5" sheetId="4" r:id="rId6"/>
    <sheet name="Summary" sheetId="1" r:id="rId7"/>
  </sheets>
  <externalReferences>
    <externalReference r:id="rId8"/>
  </externalReferences>
  <definedNames>
    <definedName name="answer">[1]Sheet2!$A$2:$A$4</definedName>
  </definedNames>
  <calcPr calcId="191029"/>
</workbook>
</file>

<file path=xl/calcChain.xml><?xml version="1.0" encoding="utf-8"?>
<calcChain xmlns="http://schemas.openxmlformats.org/spreadsheetml/2006/main">
  <c r="H5" i="4" l="1"/>
  <c r="F8" i="1" s="1"/>
  <c r="H4" i="4"/>
  <c r="F7" i="1" s="1"/>
  <c r="J7" i="1"/>
  <c r="K7" i="1" s="1"/>
  <c r="J8" i="1"/>
  <c r="K8" i="1" s="1"/>
  <c r="J6" i="1"/>
  <c r="H5" i="9"/>
  <c r="E8" i="1" s="1"/>
  <c r="H4" i="9"/>
  <c r="E7" i="1" s="1"/>
  <c r="H5" i="5"/>
  <c r="D8" i="1" s="1"/>
  <c r="H4" i="5"/>
  <c r="D7" i="1" s="1"/>
  <c r="H5" i="3"/>
  <c r="C8" i="1" s="1"/>
  <c r="H4" i="3"/>
  <c r="C7" i="1" s="1"/>
  <c r="L8" i="1" l="1"/>
  <c r="L7" i="1"/>
  <c r="H5" i="2"/>
  <c r="B8" i="1" s="1"/>
  <c r="H4" i="2"/>
  <c r="B7" i="1" s="1"/>
  <c r="A8" i="1" l="1"/>
  <c r="A7" i="1"/>
  <c r="G7" i="1" l="1"/>
  <c r="N7" i="1" s="1"/>
  <c r="G8" i="1"/>
  <c r="N8" i="1" s="1"/>
  <c r="O8" i="1" l="1"/>
  <c r="O7" i="1"/>
  <c r="H8"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C8583DB7-224F-40A4-9397-63BE89652ACD}">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<sst xmlns="http://schemas.openxmlformats.org/spreadsheetml/2006/main" count="83" uniqueCount="48">
  <si>
    <t xml:space="preserve">RESPONDENT SUMMARY </t>
  </si>
  <si>
    <t>Total Score</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</si>
  <si>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</si>
  <si>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</si>
  <si>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</si>
  <si>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</si>
  <si>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</si>
  <si>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</si>
  <si>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</si>
  <si>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</si>
  <si>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</si>
  <si>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</si>
  <si>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</si>
  <si>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</si>
  <si>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</si>
  <si>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</si>
  <si>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</si>
  <si>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BLVD</t>
  </si>
  <si>
    <t>Kacals</t>
  </si>
  <si>
    <t xml:space="preserve">RFP-730-UofH-3057 Fleet Service and Repair Support FY26								</t>
  </si>
  <si>
    <t xml:space="preserve">University of Houston Evaluation Matrix </t>
  </si>
  <si>
    <t>RFP-730-UofH-3057 Fleet Service and Repair Support FY26</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</si>
  <si>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</si>
  <si>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</si>
  <si>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</si>
  <si>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</si>
  <si>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</si>
  <si>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</si>
  <si>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</si>
  <si>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</si>
  <si>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Criterion 2 Ability to service and repair Passenger Vehicle and Light Truck applications</t>
  </si>
  <si>
    <t>Criterion 3 Ability to service Medium Duty, Heavy Duty and Industrial Equipment Applications</t>
  </si>
  <si>
    <t>Criterion 4 Distance from campus</t>
  </si>
  <si>
    <t>Points (1-5)</t>
  </si>
  <si>
    <t xml:space="preserve">BLVD </t>
  </si>
  <si>
    <t xml:space="preserve">Kacals </t>
  </si>
  <si>
    <t xml:space="preserve">Committee Members: </t>
  </si>
  <si>
    <t>Updated: 10/19</t>
  </si>
  <si>
    <t>**ONLY PM WILL EVALUATE COST** Criterion 1 Labor rates (include after hours), material procurement rates, road service rates, towing rates</t>
  </si>
  <si>
    <t>Evaluator 1</t>
  </si>
  <si>
    <t>Evaluator 2</t>
  </si>
  <si>
    <t>Evaluator 3</t>
  </si>
  <si>
    <t>Evaluator 4</t>
  </si>
  <si>
    <t>Evaluator 5</t>
  </si>
  <si>
    <t>Chastang Ford</t>
  </si>
  <si>
    <t>Hardy Collision Center Inc.</t>
  </si>
  <si>
    <t>Did not attend mandatory meeting</t>
  </si>
  <si>
    <t>No Execution of Offer, No HSP - No attachments upload to Jaggaer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</si>
</sst>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0"/>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9"/>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44" fillId="0" borderId="0" applyNumberFormat="0" applyFill="0" applyBorder="0" applyAlignment="0" applyProtection="0"/>
  </cellStyleXfs>
  <cellXfs count="101">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0" xfId="0" applyFont="1"/>
    <xf numFmtId="0" fontId="35" fillId="0" borderId="0" xfId="0" applyFont="1"/>
    <xf numFmtId="0" fontId="36" fillId="0" borderId="0" xfId="0" applyFont="1"/>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1" fillId="25" borderId="0" xfId="0" applyFont="1" applyFill="1" applyAlignment="1"/>
    <xf numFmtId="0" fontId="12" fillId="25" borderId="0" xfId="0" applyFont="1" applyFill="1"/>
    <xf numFmtId="0" fontId="39"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1" xfId="0" applyFont="1" applyFill="1" applyBorder="1" applyAlignment="1">
      <alignment horizontal="left"/>
    </xf>
    <xf numFmtId="0" fontId="40"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12" fillId="26" borderId="12" xfId="0" applyFont="1" applyFill="1" applyBorder="1" applyAlignment="1">
      <alignment horizontal="left"/>
    </xf>
    <xf numFmtId="4" fontId="12" fillId="26" borderId="12" xfId="0" applyNumberFormat="1" applyFont="1" applyFill="1" applyBorder="1" applyAlignment="1">
      <alignment horizontal="right"/>
    </xf>
    <xf numFmtId="4" fontId="33" fillId="26" borderId="12"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xf numFmtId="0" fontId="36" fillId="0" borderId="10" xfId="47" applyFont="1" applyBorder="1" applyAlignment="1">
      <alignment horizontal="left"/>
    </xf>
    <xf numFmtId="0" fontId="35" fillId="0" borderId="0" xfId="0"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1" fillId="25" borderId="0" xfId="97" applyFont="1" applyFill="1" applyAlignment="1">
      <alignment horizontal="left" wrapText="1"/>
    </xf>
    <xf numFmtId="0" fontId="11" fillId="25" borderId="0" xfId="97" applyFont="1" applyFill="1" applyAlignment="1">
      <alignment wrapText="1"/>
    </xf>
    <xf numFmtId="0" fontId="13" fillId="25" borderId="0" xfId="97" applyFont="1" applyFill="1"/>
    <xf numFmtId="0" fontId="11" fillId="0" borderId="0" xfId="97" applyFont="1" applyFill="1" applyAlignment="1">
      <alignment horizontal="left"/>
    </xf>
    <xf numFmtId="0" fontId="12" fillId="25" borderId="0" xfId="97" applyFont="1" applyFill="1"/>
    <xf numFmtId="0" fontId="42" fillId="25" borderId="0" xfId="98" applyFont="1" applyFill="1" applyBorder="1" applyAlignment="1">
      <alignment horizontal="left"/>
    </xf>
    <xf numFmtId="0" fontId="43" fillId="26" borderId="0" xfId="98" applyFont="1" applyFill="1" applyBorder="1" applyAlignment="1">
      <alignment horizontal="center"/>
    </xf>
    <xf numFmtId="164" fontId="41" fillId="0" borderId="0" xfId="98" applyNumberFormat="1" applyFont="1" applyFill="1" applyBorder="1" applyAlignment="1">
      <alignment horizontal="center"/>
    </xf>
    <xf numFmtId="0" fontId="41" fillId="25" borderId="0" xfId="98" applyFont="1" applyFill="1" applyBorder="1" applyAlignment="1"/>
    <xf numFmtId="0" fontId="45" fillId="25" borderId="0" xfId="99" applyFont="1" applyFill="1" applyAlignment="1">
      <alignment horizontal="left" wrapText="1"/>
    </xf>
    <xf numFmtId="0" fontId="45" fillId="25" borderId="0" xfId="99" applyFont="1" applyFill="1" applyAlignment="1">
      <alignment wrapText="1"/>
    </xf>
    <xf numFmtId="0" fontId="13" fillId="25" borderId="0" xfId="97" applyFont="1" applyFill="1" applyAlignment="1"/>
    <xf numFmtId="0" fontId="13" fillId="26" borderId="16" xfId="97" applyFont="1" applyFill="1" applyBorder="1" applyAlignment="1">
      <alignment horizontal="center" wrapText="1"/>
    </xf>
    <xf numFmtId="0" fontId="35" fillId="25" borderId="0" xfId="97" applyFont="1" applyFill="1" applyAlignment="1">
      <alignment horizontal="left" wrapText="1"/>
    </xf>
    <xf numFmtId="0" fontId="44" fillId="25" borderId="0" xfId="99" applyFill="1"/>
    <xf numFmtId="0" fontId="13" fillId="25" borderId="0" xfId="97" applyFont="1" applyFill="1" applyAlignment="1">
      <alignment horizontal="center"/>
    </xf>
    <xf numFmtId="0" fontId="46" fillId="27" borderId="17" xfId="97" applyFont="1" applyFill="1" applyBorder="1" applyAlignment="1">
      <alignment horizontal="left"/>
    </xf>
    <xf numFmtId="0" fontId="46" fillId="27" borderId="18" xfId="97" applyFont="1" applyFill="1" applyBorder="1" applyAlignment="1">
      <alignment horizontal="left"/>
    </xf>
    <xf numFmtId="0" fontId="46" fillId="27" borderId="19" xfId="97" applyFont="1" applyFill="1" applyBorder="1" applyAlignment="1">
      <alignment horizontal="left"/>
    </xf>
    <xf numFmtId="0" fontId="47" fillId="25" borderId="17" xfId="97" applyFont="1" applyFill="1" applyBorder="1" applyAlignment="1">
      <alignment horizontal="left" vertical="top" wrapText="1"/>
    </xf>
    <xf numFmtId="0" fontId="40" fillId="25" borderId="18" xfId="97" applyFont="1" applyFill="1" applyBorder="1" applyAlignment="1">
      <alignment horizontal="left" vertical="top" wrapText="1"/>
    </xf>
    <xf numFmtId="0" fontId="40" fillId="25" borderId="19" xfId="97" applyFont="1" applyFill="1" applyBorder="1" applyAlignment="1">
      <alignment horizontal="left" vertical="top" wrapText="1"/>
    </xf>
    <xf numFmtId="0" fontId="40" fillId="25" borderId="17" xfId="97" applyFont="1" applyFill="1" applyBorder="1" applyAlignment="1">
      <alignment horizontal="left" vertical="top" wrapText="1"/>
    </xf>
    <xf numFmtId="0" fontId="48" fillId="25" borderId="0" xfId="97" applyFont="1" applyFill="1" applyAlignment="1">
      <alignment wrapText="1"/>
    </xf>
    <xf numFmtId="0" fontId="48" fillId="24" borderId="20" xfId="97" applyFont="1" applyFill="1" applyBorder="1" applyAlignment="1">
      <alignment horizontal="center" wrapText="1"/>
    </xf>
    <xf numFmtId="0" fontId="48" fillId="24" borderId="21" xfId="97" applyFont="1" applyFill="1" applyBorder="1" applyAlignment="1">
      <alignment horizontal="center" wrapText="1"/>
    </xf>
    <xf numFmtId="0" fontId="48" fillId="24" borderId="22" xfId="97" applyFont="1" applyFill="1" applyBorder="1" applyAlignment="1">
      <alignment horizontal="center" wrapText="1"/>
    </xf>
    <xf numFmtId="0" fontId="48" fillId="25" borderId="0" xfId="97" applyFont="1" applyFill="1" applyAlignment="1">
      <alignment horizontal="center" wrapText="1"/>
    </xf>
    <xf numFmtId="0" fontId="49" fillId="25" borderId="23" xfId="97" applyFont="1" applyFill="1" applyBorder="1" applyAlignment="1">
      <alignment wrapText="1"/>
    </xf>
    <xf numFmtId="0" fontId="13" fillId="28" borderId="11" xfId="97" applyFont="1" applyFill="1" applyBorder="1" applyAlignment="1">
      <alignment horizontal="center"/>
    </xf>
    <xf numFmtId="0" fontId="13" fillId="28" borderId="24" xfId="97" applyFont="1" applyFill="1" applyBorder="1" applyAlignment="1">
      <alignment horizontal="center"/>
    </xf>
    <xf numFmtId="0" fontId="13" fillId="26" borderId="13" xfId="97" applyFont="1" applyFill="1" applyBorder="1" applyAlignment="1">
      <alignment horizontal="center"/>
    </xf>
    <xf numFmtId="0" fontId="13" fillId="26" borderId="11" xfId="97" applyFont="1" applyFill="1" applyBorder="1" applyAlignment="1">
      <alignment horizontal="center"/>
    </xf>
    <xf numFmtId="0" fontId="13" fillId="26" borderId="24" xfId="97" applyFont="1" applyFill="1" applyBorder="1" applyAlignment="1">
      <alignment horizontal="center"/>
    </xf>
    <xf numFmtId="0" fontId="13" fillId="28" borderId="12" xfId="97" applyFont="1" applyFill="1" applyBorder="1" applyAlignment="1">
      <alignment horizontal="center"/>
    </xf>
    <xf numFmtId="0" fontId="13" fillId="28" borderId="25" xfId="97" applyFont="1" applyFill="1" applyBorder="1" applyAlignment="1">
      <alignment horizontal="center"/>
    </xf>
    <xf numFmtId="0" fontId="13" fillId="26" borderId="15" xfId="97" applyFont="1" applyFill="1" applyBorder="1" applyAlignment="1">
      <alignment horizontal="center"/>
    </xf>
    <xf numFmtId="0" fontId="13" fillId="26" borderId="12" xfId="97" applyFont="1" applyFill="1" applyBorder="1" applyAlignment="1">
      <alignment horizontal="center"/>
    </xf>
    <xf numFmtId="0" fontId="13" fillId="26" borderId="25" xfId="97" applyFont="1" applyFill="1" applyBorder="1" applyAlignment="1">
      <alignment horizontal="center"/>
    </xf>
    <xf numFmtId="0" fontId="13" fillId="29" borderId="0" xfId="97" applyFont="1" applyFill="1" applyBorder="1"/>
    <xf numFmtId="0" fontId="13" fillId="29" borderId="26" xfId="97" applyFont="1" applyFill="1" applyBorder="1"/>
    <xf numFmtId="0" fontId="13" fillId="25" borderId="10" xfId="97" applyFont="1" applyFill="1" applyBorder="1"/>
    <xf numFmtId="0" fontId="50" fillId="25" borderId="0" xfId="97" applyFont="1" applyFill="1"/>
    <xf numFmtId="0" fontId="13" fillId="25" borderId="0" xfId="97" applyFont="1" applyFill="1" applyAlignment="1">
      <alignment wrapText="1"/>
    </xf>
    <xf numFmtId="0" fontId="51" fillId="0" borderId="0" xfId="98" applyFont="1" applyAlignment="1">
      <alignment horizontal="left"/>
    </xf>
    <xf numFmtId="0" fontId="35" fillId="0" borderId="0" xfId="97" applyFont="1" applyFill="1"/>
    <xf numFmtId="0" fontId="35" fillId="25" borderId="0" xfId="97" applyFont="1" applyFill="1"/>
    <xf numFmtId="0" fontId="44" fillId="0" borderId="0" xfId="99" applyFill="1"/>
    <xf numFmtId="0" fontId="40" fillId="25" borderId="0" xfId="97" applyFont="1" applyFill="1"/>
    <xf numFmtId="0" fontId="13" fillId="0" borderId="0" xfId="0" applyFont="1" applyFill="1" applyBorder="1" applyAlignment="1">
      <alignment wrapText="1"/>
    </xf>
    <xf numFmtId="0" fontId="0" fillId="0" borderId="0" xfId="0" applyFill="1" applyBorder="1" applyAlignment="1">
      <alignment wrapText="1"/>
    </xf>
    <xf numFmtId="0" fontId="0" fillId="0" borderId="0" xfId="0" applyFill="1" applyBorder="1" applyAlignment="1">
      <alignment horizontal="left"/>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99" xr:uid="{67A80CA1-1F92-413D-998A-EAD0B45E6562}"/>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BA69F86A-B958-429B-B088-FACDB39FF8F1}"/>
    <cellStyle name="Normal 6" xfId="98" xr:uid="{E5DE05F9-7DE5-42D0-AFC0-2EDFCA7481CA}"/>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859ED45D-AD82-4CA5-9987-7A5F009D14F4}"/>
            </a:ext>
          </a:extLst>
        </xdr:cNvPr>
        <xdr:cNvSpPr txBox="1"/>
      </xdr:nvSpPr>
      <xdr:spPr>
        <a:xfrm>
          <a:off x="76962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_New/03_Active%20Procurement/FY2026/RFP-730-UofH-3057%20Fleet%20Service%20and%20Repair%20Support%20FY26%20-%20RD/Bid%20Opening%20Form%20-%20Solicitation%20Requirement%20Checklist/Bid%20Opening%20Form%20RFP-730-UofH-30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Opening Form"/>
      <sheetName val="Sheet2"/>
      <sheetName val="HUB Subcontracting Plan"/>
    </sheetNames>
    <sheetDataSet>
      <sheetData sheetId="0"/>
      <sheetData sheetId="1">
        <row r="2">
          <cell r="A2" t="str">
            <v>Yes</v>
          </cell>
        </row>
        <row r="3">
          <cell r="A3" t="str">
            <v>No</v>
          </cell>
        </row>
        <row r="4">
          <cell r="A4" t="str">
            <v>N/A</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978B6-C73A-4431-AF30-3EF5234E2D68}">
  <dimension ref="A1:M45"/>
  <sheetViews>
    <sheetView tabSelected="1" zoomScaleNormal="100" workbookViewId="0">
      <selection activeCell="B13" sqref="B13:D13"/>
    </sheetView>
  </sheetViews>
  <sheetFormatPr defaultRowHeight="12.75" x14ac:dyDescent="0.2"/>
  <cols>
    <col min="1" max="1" width="19.28515625" style="51" customWidth="1"/>
    <col min="2" max="13" width="9.5703125" style="51" customWidth="1"/>
    <col min="14" max="16384" width="9.140625" style="51"/>
  </cols>
  <sheetData>
    <row r="1" spans="1:13" ht="15.75" customHeight="1" x14ac:dyDescent="0.25">
      <c r="A1" s="49" t="s">
        <v>20</v>
      </c>
      <c r="B1" s="49"/>
      <c r="C1" s="49"/>
      <c r="D1" s="49"/>
      <c r="E1" s="49"/>
      <c r="F1" s="49"/>
      <c r="G1" s="49"/>
      <c r="H1" s="49"/>
      <c r="I1" s="49"/>
      <c r="J1" s="50"/>
    </row>
    <row r="2" spans="1:13" ht="15.75" x14ac:dyDescent="0.25">
      <c r="A2" s="52" t="s">
        <v>21</v>
      </c>
      <c r="B2" s="52"/>
      <c r="C2" s="52"/>
      <c r="D2" s="52"/>
      <c r="E2" s="52"/>
      <c r="F2" s="52"/>
      <c r="G2" s="52"/>
      <c r="H2" s="52"/>
      <c r="I2" s="52"/>
      <c r="J2" s="53"/>
    </row>
    <row r="3" spans="1:13" x14ac:dyDescent="0.2">
      <c r="A3" s="54" t="s">
        <v>22</v>
      </c>
      <c r="B3" s="55"/>
      <c r="C3" s="55"/>
      <c r="D3" s="55"/>
    </row>
    <row r="4" spans="1:13" ht="15" customHeight="1" x14ac:dyDescent="0.2">
      <c r="A4" s="54" t="s">
        <v>23</v>
      </c>
      <c r="B4" s="56">
        <v>45940</v>
      </c>
      <c r="C4" s="56"/>
      <c r="D4" s="56"/>
      <c r="E4" s="57"/>
    </row>
    <row r="5" spans="1:13" ht="20.25" customHeight="1" x14ac:dyDescent="0.25">
      <c r="A5" s="58" t="s">
        <v>24</v>
      </c>
      <c r="B5" s="58"/>
      <c r="C5" s="59"/>
      <c r="D5" s="59"/>
      <c r="E5" s="59"/>
      <c r="F5" s="59"/>
      <c r="G5" s="59"/>
      <c r="H5" s="60"/>
      <c r="I5" s="60"/>
    </row>
    <row r="6" spans="1:13" ht="24.75" customHeight="1" thickBot="1" x14ac:dyDescent="0.25">
      <c r="A6" s="61"/>
      <c r="B6" s="62" t="s">
        <v>25</v>
      </c>
      <c r="C6" s="62"/>
      <c r="D6" s="62"/>
      <c r="E6" s="62"/>
      <c r="F6" s="62"/>
      <c r="G6" s="62"/>
      <c r="H6" s="62"/>
      <c r="I6" s="62"/>
    </row>
    <row r="7" spans="1:13" ht="15" customHeight="1" x14ac:dyDescent="0.25">
      <c r="B7" s="63"/>
    </row>
    <row r="8" spans="1:13" ht="15" customHeight="1" x14ac:dyDescent="0.25">
      <c r="B8" s="63"/>
    </row>
    <row r="9" spans="1:13" ht="15" customHeight="1" x14ac:dyDescent="0.25">
      <c r="B9" s="63"/>
    </row>
    <row r="10" spans="1:13" ht="15" customHeight="1" x14ac:dyDescent="0.2"/>
    <row r="11" spans="1:13" ht="11.25" customHeight="1" thickBot="1" x14ac:dyDescent="0.25"/>
    <row r="12" spans="1:13" s="64" customFormat="1" ht="13.5" thickBot="1" x14ac:dyDescent="0.25">
      <c r="B12" s="65" t="s">
        <v>26</v>
      </c>
      <c r="C12" s="66"/>
      <c r="D12" s="67"/>
      <c r="E12" s="65" t="s">
        <v>27</v>
      </c>
      <c r="F12" s="66"/>
      <c r="G12" s="67"/>
      <c r="H12" s="65" t="s">
        <v>28</v>
      </c>
      <c r="I12" s="66"/>
      <c r="J12" s="67"/>
      <c r="K12" s="65" t="s">
        <v>29</v>
      </c>
      <c r="L12" s="66"/>
      <c r="M12" s="67"/>
    </row>
    <row r="13" spans="1:13" s="64" customFormat="1" ht="112.5" customHeight="1" x14ac:dyDescent="0.2">
      <c r="B13" s="68" t="s">
        <v>38</v>
      </c>
      <c r="C13" s="69"/>
      <c r="D13" s="70"/>
      <c r="E13" s="71" t="s">
        <v>30</v>
      </c>
      <c r="F13" s="69"/>
      <c r="G13" s="70"/>
      <c r="H13" s="71" t="s">
        <v>31</v>
      </c>
      <c r="I13" s="69"/>
      <c r="J13" s="70"/>
      <c r="K13" s="71" t="s">
        <v>32</v>
      </c>
      <c r="L13" s="69"/>
      <c r="M13" s="70"/>
    </row>
    <row r="14" spans="1:13" s="76" customFormat="1" ht="11.25" customHeight="1" x14ac:dyDescent="0.2">
      <c r="A14" s="72"/>
      <c r="B14" s="73" t="s">
        <v>33</v>
      </c>
      <c r="C14" s="74"/>
      <c r="D14" s="75"/>
      <c r="E14" s="73" t="s">
        <v>33</v>
      </c>
      <c r="F14" s="74"/>
      <c r="G14" s="75"/>
      <c r="H14" s="73" t="s">
        <v>33</v>
      </c>
      <c r="I14" s="74"/>
      <c r="J14" s="75"/>
      <c r="K14" s="73" t="s">
        <v>33</v>
      </c>
      <c r="L14" s="74"/>
      <c r="M14" s="75"/>
    </row>
    <row r="15" spans="1:13" s="76" customFormat="1" x14ac:dyDescent="0.2">
      <c r="A15" s="77" t="s">
        <v>34</v>
      </c>
      <c r="B15" s="78"/>
      <c r="C15" s="78"/>
      <c r="D15" s="79"/>
      <c r="E15" s="80"/>
      <c r="F15" s="81"/>
      <c r="G15" s="82"/>
      <c r="H15" s="80"/>
      <c r="I15" s="81"/>
      <c r="J15" s="82"/>
      <c r="K15" s="80"/>
      <c r="L15" s="81"/>
      <c r="M15" s="82"/>
    </row>
    <row r="16" spans="1:13" s="76" customFormat="1" x14ac:dyDescent="0.2">
      <c r="A16" s="77" t="s">
        <v>35</v>
      </c>
      <c r="B16" s="83"/>
      <c r="C16" s="83"/>
      <c r="D16" s="84"/>
      <c r="E16" s="85"/>
      <c r="F16" s="86"/>
      <c r="G16" s="87"/>
      <c r="H16" s="85"/>
      <c r="I16" s="86"/>
      <c r="J16" s="87"/>
      <c r="K16" s="85"/>
      <c r="L16" s="86"/>
      <c r="M16" s="87"/>
    </row>
    <row r="17" spans="1:13" s="89" customFormat="1" ht="7.5" customHeight="1" x14ac:dyDescent="0.2">
      <c r="A17" s="88"/>
      <c r="B17" s="88"/>
      <c r="C17" s="88"/>
      <c r="D17" s="88"/>
      <c r="E17" s="88"/>
      <c r="F17" s="88"/>
      <c r="G17" s="88"/>
      <c r="H17" s="88"/>
      <c r="I17" s="88"/>
      <c r="J17" s="88"/>
      <c r="K17" s="88"/>
      <c r="L17" s="88"/>
      <c r="M17" s="88"/>
    </row>
    <row r="18" spans="1:13" s="90" customFormat="1" ht="6.75" customHeight="1" x14ac:dyDescent="0.2"/>
    <row r="20" spans="1:13" x14ac:dyDescent="0.2">
      <c r="A20" s="91"/>
      <c r="G20" s="92"/>
      <c r="H20" s="92"/>
    </row>
    <row r="21" spans="1:13" x14ac:dyDescent="0.2">
      <c r="A21" s="93" t="s">
        <v>36</v>
      </c>
      <c r="G21" s="92"/>
      <c r="H21" s="92"/>
      <c r="I21" s="92"/>
      <c r="J21" s="92"/>
    </row>
    <row r="22" spans="1:13" ht="15" x14ac:dyDescent="0.25">
      <c r="A22" s="94"/>
      <c r="B22" s="95"/>
      <c r="C22" s="96"/>
      <c r="G22" s="92"/>
      <c r="H22" s="92"/>
      <c r="I22" s="92"/>
      <c r="J22" s="92"/>
    </row>
    <row r="23" spans="1:13" ht="15" x14ac:dyDescent="0.25">
      <c r="A23" s="94"/>
      <c r="B23" s="95"/>
      <c r="C23" s="96"/>
      <c r="G23" s="92"/>
      <c r="H23" s="92"/>
      <c r="I23" s="92"/>
      <c r="J23" s="92"/>
    </row>
    <row r="24" spans="1:13" ht="15" x14ac:dyDescent="0.25">
      <c r="A24" s="94"/>
      <c r="B24" s="95"/>
      <c r="C24" s="96"/>
      <c r="G24" s="92"/>
      <c r="H24" s="92"/>
      <c r="I24" s="92"/>
      <c r="J24" s="92"/>
    </row>
    <row r="25" spans="1:13" ht="15" x14ac:dyDescent="0.25">
      <c r="A25" s="94"/>
      <c r="B25" s="95"/>
      <c r="C25" s="96"/>
      <c r="G25" s="92"/>
      <c r="H25" s="92"/>
      <c r="I25" s="92"/>
      <c r="J25" s="92"/>
    </row>
    <row r="26" spans="1:13" ht="15" x14ac:dyDescent="0.25">
      <c r="A26" s="94"/>
      <c r="B26" s="95"/>
      <c r="C26" s="96"/>
      <c r="G26" s="92"/>
      <c r="H26" s="92"/>
      <c r="I26" s="92"/>
      <c r="J26" s="92"/>
    </row>
    <row r="27" spans="1:13" x14ac:dyDescent="0.2">
      <c r="I27" s="92"/>
      <c r="J27" s="92"/>
      <c r="K27" s="92"/>
      <c r="L27" s="92"/>
    </row>
    <row r="28" spans="1:13" x14ac:dyDescent="0.2">
      <c r="I28" s="92"/>
      <c r="J28" s="92"/>
      <c r="K28" s="92"/>
      <c r="L28" s="92"/>
      <c r="M28" s="92"/>
    </row>
    <row r="29" spans="1:13" x14ac:dyDescent="0.2">
      <c r="L29" s="92"/>
      <c r="M29" s="92"/>
    </row>
    <row r="30" spans="1:13" x14ac:dyDescent="0.2">
      <c r="L30" s="92"/>
      <c r="M30" s="92"/>
    </row>
    <row r="31" spans="1:13" x14ac:dyDescent="0.2">
      <c r="L31" s="92"/>
      <c r="M31" s="92"/>
    </row>
    <row r="32" spans="1:13" x14ac:dyDescent="0.2">
      <c r="L32" s="92"/>
      <c r="M32" s="92"/>
    </row>
    <row r="45" spans="1:1" x14ac:dyDescent="0.2">
      <c r="A45" s="97" t="s">
        <v>37</v>
      </c>
    </row>
  </sheetData>
  <mergeCells count="26">
    <mergeCell ref="B16:D16"/>
    <mergeCell ref="E16:G16"/>
    <mergeCell ref="H16:J16"/>
    <mergeCell ref="K16:M16"/>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workbookViewId="0">
      <selection activeCell="H5" sqref="H5"/>
    </sheetView>
  </sheetViews>
  <sheetFormatPr defaultRowHeight="12.75" x14ac:dyDescent="0.2"/>
  <cols>
    <col min="1" max="3" width="9.42578125" customWidth="1"/>
    <col min="4" max="7" width="8.85546875" customWidth="1"/>
    <col min="8" max="8" width="9.42578125" customWidth="1"/>
  </cols>
  <sheetData>
    <row r="1" spans="1:11" ht="15.75" x14ac:dyDescent="0.25">
      <c r="A1" s="16" t="s">
        <v>0</v>
      </c>
      <c r="B1" s="8"/>
      <c r="C1" s="8"/>
      <c r="D1" s="8"/>
      <c r="E1" s="4"/>
      <c r="F1" s="4"/>
      <c r="G1" s="4"/>
      <c r="H1" s="4"/>
    </row>
    <row r="2" spans="1:11" ht="15.75" x14ac:dyDescent="0.25">
      <c r="A2" s="2"/>
      <c r="B2" s="1"/>
      <c r="C2" s="3"/>
      <c r="D2" s="3"/>
      <c r="E2" s="3"/>
      <c r="F2" s="3"/>
      <c r="G2" s="3"/>
      <c r="H2" s="3"/>
      <c r="I2" s="3"/>
      <c r="J2" s="3"/>
    </row>
    <row r="3" spans="1:11" s="6" customFormat="1" x14ac:dyDescent="0.2">
      <c r="A3" s="44"/>
      <c r="B3" s="44"/>
      <c r="C3" s="44"/>
      <c r="D3" s="12" t="s">
        <v>2</v>
      </c>
      <c r="E3" s="13" t="s">
        <v>3</v>
      </c>
      <c r="F3" s="13" t="s">
        <v>4</v>
      </c>
      <c r="G3" s="13" t="s">
        <v>5</v>
      </c>
      <c r="H3" s="14" t="s">
        <v>6</v>
      </c>
    </row>
    <row r="4" spans="1:11" x14ac:dyDescent="0.2">
      <c r="A4" s="45" t="s">
        <v>17</v>
      </c>
      <c r="B4" s="45"/>
      <c r="C4" s="45"/>
      <c r="D4" s="9">
        <v>0</v>
      </c>
      <c r="E4" s="10">
        <v>24</v>
      </c>
      <c r="F4" s="10">
        <v>30</v>
      </c>
      <c r="G4" s="11">
        <v>6</v>
      </c>
      <c r="H4" s="15">
        <f>SUM(D4:G4)</f>
        <v>60</v>
      </c>
    </row>
    <row r="5" spans="1:11" x14ac:dyDescent="0.2">
      <c r="A5" s="45" t="s">
        <v>18</v>
      </c>
      <c r="B5" s="45"/>
      <c r="C5" s="45"/>
      <c r="D5" s="9">
        <v>0</v>
      </c>
      <c r="E5" s="10">
        <v>24</v>
      </c>
      <c r="F5" s="10">
        <v>30</v>
      </c>
      <c r="G5" s="11">
        <v>10</v>
      </c>
      <c r="H5" s="15">
        <f>SUM(D5:G5)</f>
        <v>64</v>
      </c>
      <c r="K5" s="5"/>
    </row>
  </sheetData>
  <mergeCells count="3">
    <mergeCell ref="A3:C3"/>
    <mergeCell ref="A4:C4"/>
    <mergeCell ref="A5:C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workbookViewId="0">
      <selection activeCell="H17" sqref="H17"/>
    </sheetView>
  </sheetViews>
  <sheetFormatPr defaultRowHeight="12.75" x14ac:dyDescent="0.2"/>
  <sheetData>
    <row r="1" spans="1:8" ht="15.75" x14ac:dyDescent="0.25">
      <c r="A1" s="16" t="s">
        <v>0</v>
      </c>
      <c r="B1" s="8"/>
      <c r="C1" s="8"/>
      <c r="D1" s="8"/>
      <c r="E1" s="4"/>
      <c r="F1" s="4"/>
      <c r="G1" s="4"/>
      <c r="H1" s="4"/>
    </row>
    <row r="2" spans="1:8" ht="15.75" x14ac:dyDescent="0.25">
      <c r="A2" s="4"/>
      <c r="B2" s="3"/>
      <c r="C2" s="3"/>
      <c r="D2" s="3"/>
      <c r="E2" s="3"/>
      <c r="F2" s="3"/>
      <c r="G2" s="3"/>
      <c r="H2" s="3"/>
    </row>
    <row r="3" spans="1:8" x14ac:dyDescent="0.2">
      <c r="A3" s="44"/>
      <c r="B3" s="44"/>
      <c r="C3" s="44"/>
      <c r="D3" s="12" t="s">
        <v>2</v>
      </c>
      <c r="E3" s="13" t="s">
        <v>3</v>
      </c>
      <c r="F3" s="13" t="s">
        <v>4</v>
      </c>
      <c r="G3" s="13" t="s">
        <v>5</v>
      </c>
      <c r="H3" s="14" t="s">
        <v>6</v>
      </c>
    </row>
    <row r="4" spans="1:8" x14ac:dyDescent="0.2">
      <c r="A4" s="45" t="s">
        <v>17</v>
      </c>
      <c r="B4" s="45"/>
      <c r="C4" s="45"/>
      <c r="D4" s="9">
        <v>0</v>
      </c>
      <c r="E4" s="10">
        <v>20.399999999999999</v>
      </c>
      <c r="F4" s="10">
        <v>20.399999999999999</v>
      </c>
      <c r="G4" s="11">
        <v>7</v>
      </c>
      <c r="H4" s="15">
        <f>SUM(D4:G4)</f>
        <v>47.8</v>
      </c>
    </row>
    <row r="5" spans="1:8" x14ac:dyDescent="0.2">
      <c r="A5" s="45" t="s">
        <v>18</v>
      </c>
      <c r="B5" s="45"/>
      <c r="C5" s="45"/>
      <c r="D5" s="9">
        <v>0</v>
      </c>
      <c r="E5" s="10">
        <v>24</v>
      </c>
      <c r="F5" s="10">
        <v>24</v>
      </c>
      <c r="G5" s="11">
        <v>10</v>
      </c>
      <c r="H5" s="15">
        <f>SUM(D5:G5)</f>
        <v>58</v>
      </c>
    </row>
  </sheetData>
  <mergeCells count="3">
    <mergeCell ref="A3:C3"/>
    <mergeCell ref="A4:C4"/>
    <mergeCell ref="A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
  <sheetViews>
    <sheetView workbookViewId="0">
      <selection activeCell="A4" sqref="A4:C4"/>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4"/>
      <c r="B3" s="44"/>
      <c r="C3" s="44"/>
      <c r="D3" s="12" t="s">
        <v>2</v>
      </c>
      <c r="E3" s="13" t="s">
        <v>3</v>
      </c>
      <c r="F3" s="13" t="s">
        <v>4</v>
      </c>
      <c r="G3" s="13" t="s">
        <v>5</v>
      </c>
      <c r="H3" s="14" t="s">
        <v>6</v>
      </c>
      <c r="I3" s="6"/>
    </row>
    <row r="4" spans="1:9" x14ac:dyDescent="0.2">
      <c r="A4" s="45" t="s">
        <v>17</v>
      </c>
      <c r="B4" s="45"/>
      <c r="C4" s="45"/>
      <c r="D4" s="9">
        <v>0</v>
      </c>
      <c r="E4" s="10">
        <v>24</v>
      </c>
      <c r="F4" s="10">
        <v>12</v>
      </c>
      <c r="G4" s="11">
        <v>6</v>
      </c>
      <c r="H4" s="15">
        <f>SUM(D4:G4)</f>
        <v>42</v>
      </c>
      <c r="I4" s="7"/>
    </row>
    <row r="5" spans="1:9" x14ac:dyDescent="0.2">
      <c r="A5" s="45" t="s">
        <v>18</v>
      </c>
      <c r="B5" s="45"/>
      <c r="C5" s="45"/>
      <c r="D5" s="9">
        <v>0</v>
      </c>
      <c r="E5" s="10">
        <v>24</v>
      </c>
      <c r="F5" s="10">
        <v>18</v>
      </c>
      <c r="G5" s="11">
        <v>10</v>
      </c>
      <c r="H5" s="15">
        <f>SUM(D5:G5)</f>
        <v>52</v>
      </c>
      <c r="I5" s="7"/>
    </row>
  </sheetData>
  <mergeCells count="3">
    <mergeCell ref="A3:C3"/>
    <mergeCell ref="A4:C4"/>
    <mergeCell ref="A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
  <sheetViews>
    <sheetView workbookViewId="0">
      <selection activeCell="E4" sqref="E4"/>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4"/>
      <c r="B3" s="44"/>
      <c r="C3" s="44"/>
      <c r="D3" s="12" t="s">
        <v>2</v>
      </c>
      <c r="E3" s="13" t="s">
        <v>3</v>
      </c>
      <c r="F3" s="13" t="s">
        <v>4</v>
      </c>
      <c r="G3" s="13" t="s">
        <v>5</v>
      </c>
      <c r="H3" s="14" t="s">
        <v>6</v>
      </c>
      <c r="I3" s="6"/>
    </row>
    <row r="4" spans="1:9" x14ac:dyDescent="0.2">
      <c r="A4" s="45" t="s">
        <v>17</v>
      </c>
      <c r="B4" s="45"/>
      <c r="C4" s="45"/>
      <c r="D4" s="9">
        <v>0</v>
      </c>
      <c r="E4" s="10">
        <v>30</v>
      </c>
      <c r="F4" s="10">
        <v>24</v>
      </c>
      <c r="G4" s="11">
        <v>8</v>
      </c>
      <c r="H4" s="15">
        <f>SUM(D4:G4)</f>
        <v>62</v>
      </c>
      <c r="I4" s="7"/>
    </row>
    <row r="5" spans="1:9" x14ac:dyDescent="0.2">
      <c r="A5" s="45" t="s">
        <v>18</v>
      </c>
      <c r="B5" s="45"/>
      <c r="C5" s="45"/>
      <c r="D5" s="9">
        <v>0</v>
      </c>
      <c r="E5" s="10">
        <v>30</v>
      </c>
      <c r="F5" s="10">
        <v>30</v>
      </c>
      <c r="G5" s="11">
        <v>10</v>
      </c>
      <c r="H5" s="15">
        <f>SUM(D5:G5)</f>
        <v>70</v>
      </c>
      <c r="I5" s="7"/>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5"/>
  <sheetViews>
    <sheetView workbookViewId="0">
      <selection activeCell="A5" sqref="A5:C5"/>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4"/>
      <c r="B3" s="44"/>
      <c r="C3" s="44"/>
      <c r="D3" s="12" t="s">
        <v>2</v>
      </c>
      <c r="E3" s="13" t="s">
        <v>3</v>
      </c>
      <c r="F3" s="13" t="s">
        <v>4</v>
      </c>
      <c r="G3" s="13" t="s">
        <v>5</v>
      </c>
      <c r="H3" s="14" t="s">
        <v>6</v>
      </c>
      <c r="I3" s="6"/>
    </row>
    <row r="4" spans="1:9" x14ac:dyDescent="0.2">
      <c r="A4" s="45" t="s">
        <v>17</v>
      </c>
      <c r="B4" s="45"/>
      <c r="C4" s="45"/>
      <c r="D4" s="9">
        <v>24</v>
      </c>
      <c r="E4" s="10">
        <v>18</v>
      </c>
      <c r="F4" s="10">
        <v>30</v>
      </c>
      <c r="G4" s="11">
        <v>4</v>
      </c>
      <c r="H4" s="15">
        <f>SUM(E4:G4)</f>
        <v>52</v>
      </c>
      <c r="I4" s="7"/>
    </row>
    <row r="5" spans="1:9" x14ac:dyDescent="0.2">
      <c r="A5" s="45" t="s">
        <v>18</v>
      </c>
      <c r="B5" s="45"/>
      <c r="C5" s="45"/>
      <c r="D5" s="9">
        <v>18</v>
      </c>
      <c r="E5" s="10">
        <v>30</v>
      </c>
      <c r="F5" s="10">
        <v>30</v>
      </c>
      <c r="G5" s="11">
        <v>10</v>
      </c>
      <c r="H5" s="15">
        <f>SUM(E5:G5)</f>
        <v>70</v>
      </c>
      <c r="I5" s="7"/>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workbookViewId="0">
      <selection activeCell="G8" sqref="G8"/>
    </sheetView>
  </sheetViews>
  <sheetFormatPr defaultRowHeight="15" x14ac:dyDescent="0.2"/>
  <cols>
    <col min="1" max="1" width="33" style="20" customWidth="1"/>
    <col min="2" max="7" width="7.7109375" style="20" customWidth="1"/>
    <col min="8" max="9" width="7.5703125" style="20" customWidth="1"/>
    <col min="10" max="12" width="7.7109375" style="20" customWidth="1"/>
    <col min="13" max="16384" width="9.140625" style="20"/>
  </cols>
  <sheetData>
    <row r="1" spans="1:15" ht="15.75" x14ac:dyDescent="0.25">
      <c r="A1" s="17" t="s">
        <v>7</v>
      </c>
      <c r="B1" s="18"/>
      <c r="C1" s="17"/>
      <c r="D1" s="17"/>
      <c r="E1" s="17"/>
      <c r="F1" s="17"/>
      <c r="G1" s="17"/>
      <c r="H1" s="17"/>
      <c r="I1" s="19"/>
      <c r="J1" s="19"/>
    </row>
    <row r="2" spans="1:15" ht="6" customHeight="1" x14ac:dyDescent="0.25">
      <c r="A2" s="17"/>
      <c r="B2" s="18"/>
      <c r="C2" s="17"/>
      <c r="D2" s="17"/>
      <c r="E2" s="17"/>
      <c r="F2" s="17"/>
      <c r="G2" s="17"/>
      <c r="H2" s="17"/>
      <c r="I2" s="19"/>
      <c r="J2" s="19"/>
    </row>
    <row r="3" spans="1:15" ht="15.75" x14ac:dyDescent="0.25">
      <c r="A3" s="48" t="s">
        <v>19</v>
      </c>
      <c r="B3" s="48"/>
      <c r="C3" s="48"/>
      <c r="D3" s="48"/>
      <c r="E3" s="48"/>
      <c r="F3" s="48"/>
      <c r="G3" s="48"/>
      <c r="H3" s="48"/>
      <c r="I3" s="19"/>
      <c r="J3" s="19"/>
    </row>
    <row r="4" spans="1:15" x14ac:dyDescent="0.2">
      <c r="A4" s="18"/>
      <c r="B4" s="18"/>
      <c r="C4" s="18"/>
      <c r="D4" s="18"/>
      <c r="E4" s="18"/>
      <c r="F4" s="18"/>
      <c r="G4" s="21"/>
      <c r="H4" s="21"/>
      <c r="I4" s="22"/>
      <c r="J4" s="22"/>
    </row>
    <row r="5" spans="1:15" ht="15.75" x14ac:dyDescent="0.25">
      <c r="G5" s="46" t="s">
        <v>13</v>
      </c>
      <c r="H5" s="46"/>
      <c r="I5" s="23"/>
      <c r="J5" s="24"/>
      <c r="K5" s="47" t="s">
        <v>14</v>
      </c>
      <c r="L5" s="47"/>
      <c r="M5" s="24"/>
      <c r="N5" s="46" t="s">
        <v>15</v>
      </c>
      <c r="O5" s="46"/>
    </row>
    <row r="6" spans="1:15" s="28" customFormat="1" ht="135" customHeight="1" x14ac:dyDescent="0.2">
      <c r="A6" s="25"/>
      <c r="B6" s="26" t="s">
        <v>39</v>
      </c>
      <c r="C6" s="26" t="s">
        <v>40</v>
      </c>
      <c r="D6" s="26" t="s">
        <v>41</v>
      </c>
      <c r="E6" s="26" t="s">
        <v>42</v>
      </c>
      <c r="F6" s="27" t="s">
        <v>43</v>
      </c>
      <c r="G6" s="26" t="s">
        <v>8</v>
      </c>
      <c r="H6" s="35" t="s">
        <v>9</v>
      </c>
      <c r="J6" s="27" t="str">
        <f>F6</f>
        <v>Evaluator 5</v>
      </c>
      <c r="K6" s="26" t="s">
        <v>11</v>
      </c>
      <c r="L6" s="35" t="s">
        <v>10</v>
      </c>
      <c r="N6" s="26" t="s">
        <v>1</v>
      </c>
      <c r="O6" s="35" t="s">
        <v>12</v>
      </c>
    </row>
    <row r="7" spans="1:15" ht="16.5" customHeight="1" x14ac:dyDescent="0.2">
      <c r="A7" s="33" t="str">
        <f>'5'!A4:D4</f>
        <v>BLVD</v>
      </c>
      <c r="B7" s="29">
        <f>'1'!H4</f>
        <v>60</v>
      </c>
      <c r="C7" s="29">
        <f>'2'!H4</f>
        <v>47.8</v>
      </c>
      <c r="D7" s="29">
        <f>'3'!H4</f>
        <v>42</v>
      </c>
      <c r="E7" s="29">
        <f>'4'!H4</f>
        <v>62</v>
      </c>
      <c r="F7" s="30">
        <f>'5'!H4</f>
        <v>52</v>
      </c>
      <c r="G7" s="29">
        <f>AVERAGE(B7:F7)</f>
        <v>52.760000000000005</v>
      </c>
      <c r="H7" s="36">
        <f>RANK(G7,$G$7:$G$8,0)</f>
        <v>2</v>
      </c>
      <c r="J7" s="31">
        <f>'5'!D4</f>
        <v>24</v>
      </c>
      <c r="K7" s="29">
        <f>AVERAGE(J7)</f>
        <v>24</v>
      </c>
      <c r="L7" s="36">
        <f>RANK(K7,$K$7:$K$8,0)</f>
        <v>1</v>
      </c>
      <c r="N7" s="32">
        <f>G7+K7</f>
        <v>76.760000000000005</v>
      </c>
      <c r="O7" s="36">
        <f>RANK(N7,$N$7:$N$8,0)</f>
        <v>2</v>
      </c>
    </row>
    <row r="8" spans="1:15" s="41" customFormat="1" ht="16.5" customHeight="1" x14ac:dyDescent="0.2">
      <c r="A8" s="37" t="str">
        <f>'5'!A5:D5</f>
        <v>Kacals</v>
      </c>
      <c r="B8" s="38">
        <f>'1'!H5</f>
        <v>64</v>
      </c>
      <c r="C8" s="38">
        <f>'2'!H5</f>
        <v>58</v>
      </c>
      <c r="D8" s="38">
        <f>'3'!H5</f>
        <v>52</v>
      </c>
      <c r="E8" s="38">
        <f>'4'!H5</f>
        <v>70</v>
      </c>
      <c r="F8" s="39">
        <f>'5'!H5</f>
        <v>70</v>
      </c>
      <c r="G8" s="38">
        <f>AVERAGE(B8:F8)</f>
        <v>62.8</v>
      </c>
      <c r="H8" s="40">
        <f>RANK(G8,$G$7:$G$8,0)</f>
        <v>1</v>
      </c>
      <c r="J8" s="42">
        <f>'5'!D5</f>
        <v>18</v>
      </c>
      <c r="K8" s="38">
        <f t="shared" ref="K8" si="0">AVERAGE(J8)</f>
        <v>18</v>
      </c>
      <c r="L8" s="40">
        <f>RANK(K8,$K$7:$K$8,0)</f>
        <v>2</v>
      </c>
      <c r="N8" s="43">
        <f t="shared" ref="N8" si="1">G8+K8</f>
        <v>80.8</v>
      </c>
      <c r="O8" s="40">
        <f>RANK(N8,$N$7:$N$8,0)</f>
        <v>1</v>
      </c>
    </row>
    <row r="13" spans="1:15" x14ac:dyDescent="0.2">
      <c r="A13" s="100" t="s">
        <v>44</v>
      </c>
      <c r="B13" s="98" t="s">
        <v>47</v>
      </c>
      <c r="C13" s="98"/>
      <c r="D13" s="98"/>
      <c r="E13" s="98"/>
      <c r="F13" s="98"/>
      <c r="G13" s="98"/>
      <c r="H13" s="98"/>
      <c r="I13" s="98"/>
    </row>
    <row r="14" spans="1:15" ht="15" customHeight="1" x14ac:dyDescent="0.2">
      <c r="A14" s="100" t="s">
        <v>45</v>
      </c>
      <c r="B14" s="99" t="s">
        <v>46</v>
      </c>
      <c r="C14" s="99"/>
      <c r="D14" s="99"/>
      <c r="E14" s="99"/>
      <c r="F14" s="99"/>
      <c r="G14" s="99"/>
      <c r="H14" s="99"/>
      <c r="I14" s="99"/>
    </row>
    <row r="27" spans="1:1" x14ac:dyDescent="0.2">
      <c r="A27" s="34" t="s">
        <v>16</v>
      </c>
    </row>
    <row r="28" spans="1:1" x14ac:dyDescent="0.2">
      <c r="A28" s="34"/>
    </row>
  </sheetData>
  <mergeCells count="6">
    <mergeCell ref="B13:I13"/>
    <mergeCell ref="B14:I1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Evaluation</vt:lpstr>
      <vt:lpstr>1</vt:lpstr>
      <vt:lpstr>2</vt:lpstr>
      <vt:lpstr>3</vt:lpstr>
      <vt:lpstr>4</vt:lpstr>
      <vt:lpstr>5</vt:lpstr>
      <vt:lpstr>Summary</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Dominguez, Randy</cp:lastModifiedBy>
  <cp:lastPrinted>2013-06-21T21:40:12Z</cp:lastPrinted>
  <dcterms:created xsi:type="dcterms:W3CDTF">2013-06-21T21:38:22Z</dcterms:created>
  <dcterms:modified xsi:type="dcterms:W3CDTF">2025-10-22T21:15:02Z</dcterms:modified>
</cp:coreProperties>
</file>